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hpeng\Desktop\助理費表單\加班費試算\"/>
    </mc:Choice>
  </mc:AlternateContent>
  <xr:revisionPtr revIDLastSave="0" documentId="13_ncr:1_{E5EDBEBB-373A-4E97-A723-597F1E492A9E}" xr6:coauthVersionLast="36" xr6:coauthVersionMax="47" xr10:uidLastSave="{00000000-0000-0000-0000-000000000000}"/>
  <bookViews>
    <workbookView xWindow="0" yWindow="0" windowWidth="25135" windowHeight="10080" xr2:uid="{00000000-000D-0000-FFFF-FFFF00000000}"/>
  </bookViews>
  <sheets>
    <sheet name="加班費明細(總表)" sheetId="8" r:id="rId1"/>
    <sheet name="編號1助理" sheetId="12" r:id="rId2"/>
    <sheet name="編號2助理" sheetId="17" r:id="rId3"/>
    <sheet name="編號3助理" sheetId="18" r:id="rId4"/>
    <sheet name="編號4助理" sheetId="19" r:id="rId5"/>
  </sheets>
  <calcPr calcId="191029"/>
</workbook>
</file>

<file path=xl/calcChain.xml><?xml version="1.0" encoding="utf-8"?>
<calcChain xmlns="http://schemas.openxmlformats.org/spreadsheetml/2006/main">
  <c r="E9" i="8" l="1"/>
  <c r="E8" i="8"/>
  <c r="E7" i="8"/>
  <c r="E6" i="8"/>
  <c r="C26" i="19" l="1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2" i="19"/>
  <c r="C11" i="19"/>
  <c r="C9" i="19"/>
  <c r="C8" i="19"/>
  <c r="C7" i="19"/>
  <c r="F7" i="19" s="1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8" i="18"/>
  <c r="C7" i="18"/>
  <c r="F7" i="18" s="1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F7" i="17" s="1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25" i="12"/>
  <c r="C26" i="12"/>
  <c r="C11" i="12"/>
  <c r="C10" i="12"/>
  <c r="C9" i="12"/>
  <c r="C8" i="12"/>
  <c r="F8" i="12" s="1"/>
  <c r="C7" i="12"/>
  <c r="F7" i="12" s="1"/>
  <c r="B2" i="19"/>
  <c r="B1" i="19"/>
  <c r="B2" i="18"/>
  <c r="B1" i="18"/>
  <c r="B2" i="17"/>
  <c r="B1" i="17"/>
  <c r="E27" i="19"/>
  <c r="D27" i="19"/>
  <c r="I26" i="19"/>
  <c r="H26" i="19"/>
  <c r="G26" i="19"/>
  <c r="F26" i="19"/>
  <c r="I25" i="19"/>
  <c r="H25" i="19"/>
  <c r="G25" i="19"/>
  <c r="F25" i="19"/>
  <c r="I24" i="19"/>
  <c r="H24" i="19"/>
  <c r="G24" i="19"/>
  <c r="F24" i="19"/>
  <c r="I23" i="19"/>
  <c r="H23" i="19"/>
  <c r="G23" i="19"/>
  <c r="F23" i="19"/>
  <c r="I22" i="19"/>
  <c r="H22" i="19"/>
  <c r="G22" i="19"/>
  <c r="F22" i="19"/>
  <c r="I21" i="19"/>
  <c r="H21" i="19"/>
  <c r="G21" i="19"/>
  <c r="F21" i="19"/>
  <c r="I20" i="19"/>
  <c r="H20" i="19"/>
  <c r="G20" i="19"/>
  <c r="F20" i="19"/>
  <c r="I19" i="19"/>
  <c r="H19" i="19"/>
  <c r="G19" i="19"/>
  <c r="F19" i="19"/>
  <c r="I18" i="19"/>
  <c r="H18" i="19"/>
  <c r="G18" i="19"/>
  <c r="F18" i="19"/>
  <c r="I17" i="19"/>
  <c r="H17" i="19"/>
  <c r="G17" i="19"/>
  <c r="F17" i="19"/>
  <c r="I16" i="19"/>
  <c r="H16" i="19"/>
  <c r="G16" i="19"/>
  <c r="F16" i="19"/>
  <c r="I15" i="19"/>
  <c r="H15" i="19"/>
  <c r="G15" i="19"/>
  <c r="F15" i="19"/>
  <c r="I14" i="19"/>
  <c r="H14" i="19"/>
  <c r="G14" i="19"/>
  <c r="F14" i="19"/>
  <c r="I13" i="19"/>
  <c r="H13" i="19"/>
  <c r="G13" i="19"/>
  <c r="F13" i="19"/>
  <c r="I12" i="19"/>
  <c r="H12" i="19"/>
  <c r="G12" i="19"/>
  <c r="F12" i="19"/>
  <c r="I11" i="19"/>
  <c r="H11" i="19"/>
  <c r="G11" i="19"/>
  <c r="F11" i="19"/>
  <c r="I10" i="19"/>
  <c r="H10" i="19"/>
  <c r="G10" i="19"/>
  <c r="F10" i="19"/>
  <c r="C10" i="19"/>
  <c r="I9" i="19"/>
  <c r="H9" i="19"/>
  <c r="G9" i="19"/>
  <c r="F9" i="19"/>
  <c r="I8" i="19"/>
  <c r="H8" i="19"/>
  <c r="G8" i="19"/>
  <c r="F8" i="19"/>
  <c r="I7" i="19"/>
  <c r="H7" i="19"/>
  <c r="G7" i="19"/>
  <c r="E27" i="18"/>
  <c r="D27" i="18"/>
  <c r="I26" i="18"/>
  <c r="H26" i="18"/>
  <c r="G26" i="18"/>
  <c r="F26" i="18"/>
  <c r="I25" i="18"/>
  <c r="H25" i="18"/>
  <c r="G25" i="18"/>
  <c r="F25" i="18"/>
  <c r="I24" i="18"/>
  <c r="H24" i="18"/>
  <c r="G24" i="18"/>
  <c r="F24" i="18"/>
  <c r="I23" i="18"/>
  <c r="H23" i="18"/>
  <c r="G23" i="18"/>
  <c r="F23" i="18"/>
  <c r="I22" i="18"/>
  <c r="H22" i="18"/>
  <c r="G22" i="18"/>
  <c r="F22" i="18"/>
  <c r="I21" i="18"/>
  <c r="H21" i="18"/>
  <c r="G21" i="18"/>
  <c r="F21" i="18"/>
  <c r="I20" i="18"/>
  <c r="H20" i="18"/>
  <c r="G20" i="18"/>
  <c r="F20" i="18"/>
  <c r="I19" i="18"/>
  <c r="H19" i="18"/>
  <c r="G19" i="18"/>
  <c r="F19" i="18"/>
  <c r="I18" i="18"/>
  <c r="H18" i="18"/>
  <c r="G18" i="18"/>
  <c r="F18" i="18"/>
  <c r="I17" i="18"/>
  <c r="H17" i="18"/>
  <c r="G17" i="18"/>
  <c r="F17" i="18"/>
  <c r="I16" i="18"/>
  <c r="H16" i="18"/>
  <c r="G16" i="18"/>
  <c r="F16" i="18"/>
  <c r="I15" i="18"/>
  <c r="H15" i="18"/>
  <c r="G15" i="18"/>
  <c r="F15" i="18"/>
  <c r="I14" i="18"/>
  <c r="H14" i="18"/>
  <c r="G14" i="18"/>
  <c r="F14" i="18"/>
  <c r="I13" i="18"/>
  <c r="H13" i="18"/>
  <c r="G13" i="18"/>
  <c r="F13" i="18"/>
  <c r="I12" i="18"/>
  <c r="H12" i="18"/>
  <c r="G12" i="18"/>
  <c r="F12" i="18"/>
  <c r="I11" i="18"/>
  <c r="H11" i="18"/>
  <c r="G11" i="18"/>
  <c r="F11" i="18"/>
  <c r="I10" i="18"/>
  <c r="H10" i="18"/>
  <c r="G10" i="18"/>
  <c r="F10" i="18"/>
  <c r="I9" i="18"/>
  <c r="H9" i="18"/>
  <c r="G9" i="18"/>
  <c r="F9" i="18"/>
  <c r="C9" i="18"/>
  <c r="I8" i="18"/>
  <c r="H8" i="18"/>
  <c r="G8" i="18"/>
  <c r="F8" i="18"/>
  <c r="I7" i="18"/>
  <c r="H7" i="18"/>
  <c r="G7" i="18"/>
  <c r="E27" i="17"/>
  <c r="D27" i="17"/>
  <c r="I26" i="17"/>
  <c r="H26" i="17"/>
  <c r="G26" i="17"/>
  <c r="F26" i="17"/>
  <c r="I25" i="17"/>
  <c r="H25" i="17"/>
  <c r="G25" i="17"/>
  <c r="F25" i="17"/>
  <c r="I24" i="17"/>
  <c r="H24" i="17"/>
  <c r="G24" i="17"/>
  <c r="F24" i="17"/>
  <c r="I23" i="17"/>
  <c r="H23" i="17"/>
  <c r="G23" i="17"/>
  <c r="F23" i="17"/>
  <c r="I22" i="17"/>
  <c r="H22" i="17"/>
  <c r="G22" i="17"/>
  <c r="F22" i="17"/>
  <c r="I21" i="17"/>
  <c r="H21" i="17"/>
  <c r="G21" i="17"/>
  <c r="F21" i="17"/>
  <c r="I20" i="17"/>
  <c r="H20" i="17"/>
  <c r="G20" i="17"/>
  <c r="F20" i="17"/>
  <c r="I19" i="17"/>
  <c r="H19" i="17"/>
  <c r="G19" i="17"/>
  <c r="F19" i="17"/>
  <c r="I18" i="17"/>
  <c r="H18" i="17"/>
  <c r="G18" i="17"/>
  <c r="F18" i="17"/>
  <c r="I17" i="17"/>
  <c r="H17" i="17"/>
  <c r="G17" i="17"/>
  <c r="F17" i="17"/>
  <c r="I16" i="17"/>
  <c r="H16" i="17"/>
  <c r="G16" i="17"/>
  <c r="F16" i="17"/>
  <c r="I15" i="17"/>
  <c r="H15" i="17"/>
  <c r="G15" i="17"/>
  <c r="F15" i="17"/>
  <c r="I14" i="17"/>
  <c r="H14" i="17"/>
  <c r="G14" i="17"/>
  <c r="F14" i="17"/>
  <c r="I13" i="17"/>
  <c r="H13" i="17"/>
  <c r="G13" i="17"/>
  <c r="F13" i="17"/>
  <c r="I12" i="17"/>
  <c r="H12" i="17"/>
  <c r="G12" i="17"/>
  <c r="F12" i="17"/>
  <c r="I11" i="17"/>
  <c r="H11" i="17"/>
  <c r="G11" i="17"/>
  <c r="F11" i="17"/>
  <c r="I10" i="17"/>
  <c r="H10" i="17"/>
  <c r="G10" i="17"/>
  <c r="F10" i="17"/>
  <c r="I9" i="17"/>
  <c r="H9" i="17"/>
  <c r="G9" i="17"/>
  <c r="F9" i="17"/>
  <c r="I8" i="17"/>
  <c r="H8" i="17"/>
  <c r="G8" i="17"/>
  <c r="F8" i="17"/>
  <c r="I7" i="17"/>
  <c r="H7" i="17"/>
  <c r="G7" i="17"/>
  <c r="G8" i="12"/>
  <c r="H8" i="12"/>
  <c r="I8" i="12"/>
  <c r="F9" i="12"/>
  <c r="G9" i="12"/>
  <c r="H9" i="12"/>
  <c r="I9" i="12"/>
  <c r="F10" i="12"/>
  <c r="G10" i="12"/>
  <c r="H10" i="12"/>
  <c r="I10" i="12"/>
  <c r="F11" i="12"/>
  <c r="G11" i="12"/>
  <c r="H11" i="12"/>
  <c r="I11" i="12"/>
  <c r="F12" i="12"/>
  <c r="G12" i="12"/>
  <c r="H12" i="12"/>
  <c r="I12" i="12"/>
  <c r="F13" i="12"/>
  <c r="G13" i="12"/>
  <c r="H13" i="12"/>
  <c r="I13" i="12"/>
  <c r="F14" i="12"/>
  <c r="G14" i="12"/>
  <c r="H14" i="12"/>
  <c r="I14" i="12"/>
  <c r="F15" i="12"/>
  <c r="G15" i="12"/>
  <c r="H15" i="12"/>
  <c r="I15" i="12"/>
  <c r="F16" i="12"/>
  <c r="G16" i="12"/>
  <c r="H16" i="12"/>
  <c r="I16" i="12"/>
  <c r="F17" i="12"/>
  <c r="G17" i="12"/>
  <c r="H17" i="12"/>
  <c r="I17" i="12"/>
  <c r="F18" i="12"/>
  <c r="G18" i="12"/>
  <c r="H18" i="12"/>
  <c r="I18" i="12"/>
  <c r="F19" i="12"/>
  <c r="G19" i="12"/>
  <c r="H19" i="12"/>
  <c r="I19" i="12"/>
  <c r="F20" i="12"/>
  <c r="G20" i="12"/>
  <c r="H20" i="12"/>
  <c r="I20" i="12"/>
  <c r="F21" i="12"/>
  <c r="G21" i="12"/>
  <c r="H21" i="12"/>
  <c r="I21" i="12"/>
  <c r="F22" i="12"/>
  <c r="G22" i="12"/>
  <c r="H22" i="12"/>
  <c r="I22" i="12"/>
  <c r="F23" i="12"/>
  <c r="G23" i="12"/>
  <c r="H23" i="12"/>
  <c r="I23" i="12"/>
  <c r="F24" i="12"/>
  <c r="G24" i="12"/>
  <c r="H24" i="12"/>
  <c r="I24" i="12"/>
  <c r="F25" i="12"/>
  <c r="G25" i="12"/>
  <c r="H25" i="12"/>
  <c r="I25" i="12"/>
  <c r="F26" i="12"/>
  <c r="G26" i="12"/>
  <c r="H26" i="12"/>
  <c r="I26" i="12"/>
  <c r="H7" i="12"/>
  <c r="G7" i="12"/>
  <c r="D27" i="12"/>
  <c r="G27" i="19" l="1"/>
  <c r="G9" i="8" s="1"/>
  <c r="H27" i="19"/>
  <c r="H9" i="8" s="1"/>
  <c r="H27" i="18"/>
  <c r="H8" i="8" s="1"/>
  <c r="G27" i="18"/>
  <c r="G8" i="8" s="1"/>
  <c r="H27" i="17"/>
  <c r="H7" i="8" s="1"/>
  <c r="G27" i="17"/>
  <c r="G7" i="8" s="1"/>
  <c r="I7" i="12"/>
  <c r="F27" i="18"/>
  <c r="F8" i="8" s="1"/>
  <c r="F27" i="17"/>
  <c r="F7" i="8" s="1"/>
  <c r="F27" i="19"/>
  <c r="F9" i="8" s="1"/>
  <c r="I27" i="17"/>
  <c r="I7" i="8" s="1"/>
  <c r="I27" i="18"/>
  <c r="I8" i="8" s="1"/>
  <c r="I27" i="19"/>
  <c r="I9" i="8" s="1"/>
  <c r="J9" i="8" l="1"/>
  <c r="J8" i="8"/>
  <c r="J7" i="8"/>
  <c r="B2" i="12"/>
  <c r="E27" i="12"/>
  <c r="H27" i="12" l="1"/>
  <c r="H6" i="8" s="1"/>
  <c r="I27" i="12"/>
  <c r="I6" i="8" s="1"/>
  <c r="F27" i="12"/>
  <c r="F6" i="8" s="1"/>
  <c r="G27" i="12"/>
  <c r="G6" i="8" s="1"/>
  <c r="J6" i="8" l="1"/>
  <c r="J1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Chihpeng</author>
  </authors>
  <commentList>
    <comment ref="K6" authorId="0" shapeId="0" xr:uid="{4A1D7AA2-40FF-4E54-B7A5-E6D89944273E}">
      <text>
        <r>
          <rPr>
            <b/>
            <sz val="14"/>
            <color indexed="81"/>
            <rFont val="細明體"/>
            <family val="3"/>
            <charset val="136"/>
          </rPr>
          <t>提醒</t>
        </r>
        <r>
          <rPr>
            <b/>
            <sz val="14"/>
            <color indexed="81"/>
            <rFont val="Tahoma"/>
            <family val="2"/>
          </rPr>
          <t>:</t>
        </r>
        <r>
          <rPr>
            <sz val="14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細明體"/>
            <family val="3"/>
            <charset val="136"/>
          </rPr>
          <t>本表只有標示為黃色區域方可輸入</t>
        </r>
      </text>
    </comment>
  </commentList>
</comments>
</file>

<file path=xl/sharedStrings.xml><?xml version="1.0" encoding="utf-8"?>
<sst xmlns="http://schemas.openxmlformats.org/spreadsheetml/2006/main" count="93" uniqueCount="35">
  <si>
    <t>編號</t>
    <phoneticPr fontId="2" type="noConversion"/>
  </si>
  <si>
    <t>姓名</t>
    <phoneticPr fontId="2" type="noConversion"/>
  </si>
  <si>
    <t>加班費</t>
    <phoneticPr fontId="2" type="noConversion"/>
  </si>
  <si>
    <t>加班日期</t>
    <phoneticPr fontId="2" type="noConversion"/>
  </si>
  <si>
    <t>新竹市議員服務處</t>
    <phoneticPr fontId="2" type="noConversion"/>
  </si>
  <si>
    <t>備註</t>
    <phoneticPr fontId="2" type="noConversion"/>
  </si>
  <si>
    <t>王大明</t>
    <phoneticPr fontId="2" type="noConversion"/>
  </si>
  <si>
    <r>
      <t>1</t>
    </r>
    <r>
      <rPr>
        <b/>
        <sz val="12"/>
        <color theme="1"/>
        <rFont val="Tahoma"/>
        <family val="4"/>
        <charset val="1"/>
      </rPr>
      <t>⅔</t>
    </r>
    <r>
      <rPr>
        <b/>
        <sz val="12"/>
        <color theme="1"/>
        <rFont val="標楷體"/>
        <family val="4"/>
        <charset val="136"/>
      </rPr>
      <t>時數</t>
    </r>
    <phoneticPr fontId="2" type="noConversion"/>
  </si>
  <si>
    <t>1倍時數</t>
    <phoneticPr fontId="2" type="noConversion"/>
  </si>
  <si>
    <r>
      <t>1</t>
    </r>
    <r>
      <rPr>
        <b/>
        <sz val="12"/>
        <color theme="1"/>
        <rFont val="Tahoma"/>
        <family val="4"/>
        <charset val="1"/>
      </rPr>
      <t>⅓</t>
    </r>
    <r>
      <rPr>
        <b/>
        <sz val="12"/>
        <color theme="1"/>
        <rFont val="標楷體"/>
        <family val="4"/>
        <charset val="136"/>
      </rPr>
      <t>倍時數</t>
    </r>
    <phoneticPr fontId="2" type="noConversion"/>
  </si>
  <si>
    <t>2倍時數</t>
    <phoneticPr fontId="2" type="noConversion"/>
  </si>
  <si>
    <t>*1</t>
    <phoneticPr fontId="2" type="noConversion"/>
  </si>
  <si>
    <r>
      <t>*1</t>
    </r>
    <r>
      <rPr>
        <b/>
        <sz val="12"/>
        <color theme="1"/>
        <rFont val="Tahoma"/>
        <family val="4"/>
        <charset val="1"/>
      </rPr>
      <t>⅓</t>
    </r>
    <phoneticPr fontId="2" type="noConversion"/>
  </si>
  <si>
    <r>
      <t>*1</t>
    </r>
    <r>
      <rPr>
        <b/>
        <sz val="12"/>
        <color theme="1"/>
        <rFont val="Tahoma"/>
        <family val="4"/>
        <charset val="1"/>
      </rPr>
      <t>⅔</t>
    </r>
    <phoneticPr fontId="2" type="noConversion"/>
  </si>
  <si>
    <t>*2</t>
    <phoneticPr fontId="2" type="noConversion"/>
  </si>
  <si>
    <t>日期性質</t>
    <phoneticPr fontId="2" type="noConversion"/>
  </si>
  <si>
    <t>工作日</t>
  </si>
  <si>
    <t>本月加班時間小計</t>
    <phoneticPr fontId="2" type="noConversion"/>
  </si>
  <si>
    <t>114年3月份</t>
    <phoneticPr fontId="2" type="noConversion"/>
  </si>
  <si>
    <r>
      <t xml:space="preserve">備註
</t>
    </r>
    <r>
      <rPr>
        <b/>
        <sz val="9"/>
        <color theme="1"/>
        <rFont val="標楷體"/>
        <family val="4"/>
        <charset val="136"/>
      </rPr>
      <t>(可加註時段等說明)</t>
    </r>
    <phoneticPr fontId="2" type="noConversion"/>
  </si>
  <si>
    <r>
      <rPr>
        <b/>
        <u/>
        <sz val="14"/>
        <color rgb="FFFF0000"/>
        <rFont val="標楷體"/>
        <family val="4"/>
        <charset val="136"/>
      </rPr>
      <t>日薪制</t>
    </r>
    <r>
      <rPr>
        <b/>
        <sz val="14"/>
        <color theme="1"/>
        <rFont val="標楷體"/>
        <family val="4"/>
        <charset val="136"/>
      </rPr>
      <t>助理人員支領加班費試算表</t>
    </r>
    <phoneticPr fontId="2" type="noConversion"/>
  </si>
  <si>
    <t>基本時薪：約定日薪/約定時數</t>
    <phoneticPr fontId="2" type="noConversion"/>
  </si>
  <si>
    <r>
      <t>加班費算法：基本時薪*[(1 倍*時數)+(1</t>
    </r>
    <r>
      <rPr>
        <sz val="12"/>
        <color theme="1"/>
        <rFont val="Tahoma"/>
        <family val="4"/>
        <charset val="1"/>
      </rPr>
      <t>⅓</t>
    </r>
    <r>
      <rPr>
        <sz val="12"/>
        <color theme="1"/>
        <rFont val="標楷體"/>
        <family val="4"/>
        <charset val="136"/>
      </rPr>
      <t>*時數)+(*1</t>
    </r>
    <r>
      <rPr>
        <sz val="12"/>
        <color theme="1"/>
        <rFont val="Tahoma"/>
        <family val="4"/>
        <charset val="1"/>
      </rPr>
      <t>⅔</t>
    </r>
    <r>
      <rPr>
        <sz val="12"/>
        <color theme="1"/>
        <rFont val="標楷體"/>
        <family val="4"/>
        <charset val="136"/>
      </rPr>
      <t>*時數)+(2 倍*時數)+(2</t>
    </r>
    <r>
      <rPr>
        <sz val="12"/>
        <color theme="1"/>
        <rFont val="Tahoma"/>
        <family val="4"/>
        <charset val="1"/>
      </rPr>
      <t>⅔</t>
    </r>
    <r>
      <rPr>
        <sz val="12"/>
        <color theme="1"/>
        <rFont val="標楷體"/>
        <family val="4"/>
        <charset val="136"/>
      </rPr>
      <t>*時數)](加總後無條件進位至元)</t>
    </r>
    <phoneticPr fontId="2" type="noConversion"/>
  </si>
  <si>
    <t>工作時數</t>
    <phoneticPr fontId="2" type="noConversion"/>
  </si>
  <si>
    <t>基本</t>
    <phoneticPr fontId="2" type="noConversion"/>
  </si>
  <si>
    <t>時薪</t>
    <phoneticPr fontId="2" type="noConversion"/>
  </si>
  <si>
    <t>每日約定</t>
    <phoneticPr fontId="2" type="noConversion"/>
  </si>
  <si>
    <t>日薪額</t>
    <phoneticPr fontId="2" type="noConversion"/>
  </si>
  <si>
    <r>
      <t>當日工作</t>
    </r>
    <r>
      <rPr>
        <b/>
        <sz val="12"/>
        <color rgb="FFFF0000"/>
        <rFont val="標楷體"/>
        <family val="4"/>
        <charset val="136"/>
      </rPr>
      <t>總時數/分鐘數</t>
    </r>
    <phoneticPr fontId="2" type="noConversion"/>
  </si>
  <si>
    <t>(請計入約定工時)</t>
    <phoneticPr fontId="2" type="noConversion"/>
  </si>
  <si>
    <t>小時</t>
    <phoneticPr fontId="2" type="noConversion"/>
  </si>
  <si>
    <t>分鐘</t>
    <phoneticPr fontId="2" type="noConversion"/>
  </si>
  <si>
    <t>*依據勞動基準法規定，出勤計算至「分鐘」，故本表請分別輸入「小時數」與「分鐘數」。</t>
    <phoneticPr fontId="2" type="noConversion"/>
  </si>
  <si>
    <t>合計</t>
    <phoneticPr fontId="2" type="noConversion"/>
  </si>
  <si>
    <r>
      <t xml:space="preserve">約定時數
</t>
    </r>
    <r>
      <rPr>
        <b/>
        <sz val="8"/>
        <color theme="1"/>
        <rFont val="標楷體"/>
        <family val="4"/>
        <charset val="136"/>
      </rPr>
      <t>(請於總表輸入)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</si>
</sst>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m&quot;月&quot;d&quot;日&quot;"/>
  </numFmts>
  <fonts count="2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00B0F0"/>
      <name val="新細明體"/>
      <family val="2"/>
      <charset val="136"/>
      <scheme val="minor"/>
    </font>
    <font>
      <b/>
      <sz val="12"/>
      <color theme="1"/>
      <name val="Tahoma"/>
      <family val="4"/>
      <charset val="1"/>
    </font>
    <font>
      <sz val="12"/>
      <color theme="1"/>
      <name val="Tahoma"/>
      <family val="4"/>
      <charset val="1"/>
    </font>
    <font>
      <b/>
      <sz val="9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6"/>
      <color theme="1"/>
      <name val="標楷體"/>
      <family val="4"/>
      <charset val="136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4"/>
      <color indexed="81"/>
      <name val="細明體"/>
      <family val="3"/>
      <charset val="136"/>
    </font>
    <font>
      <b/>
      <sz val="14"/>
      <color indexed="81"/>
      <name val="細明體"/>
      <family val="3"/>
      <charset val="136"/>
    </font>
    <font>
      <b/>
      <u/>
      <sz val="14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b/>
      <sz val="10"/>
      <name val="標楷體"/>
      <family val="4"/>
      <charset val="136"/>
    </font>
    <font>
      <sz val="10"/>
      <color theme="1"/>
      <name val="新細明體"/>
      <family val="2"/>
      <charset val="136"/>
      <scheme val="minor"/>
    </font>
    <font>
      <b/>
      <sz val="8"/>
      <color theme="1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4" fillId="7" borderId="1" xfId="0" applyFont="1" applyFill="1" applyBorder="1" applyAlignment="1" applyProtection="1">
      <alignment horizontal="center" vertical="center"/>
      <protection locked="0"/>
    </xf>
    <xf numFmtId="176" fontId="4" fillId="7" borderId="1" xfId="1" applyNumberFormat="1" applyFont="1" applyFill="1" applyBorder="1" applyAlignment="1" applyProtection="1">
      <alignment horizontal="center" vertical="center"/>
      <protection locked="0"/>
    </xf>
    <xf numFmtId="0" fontId="4" fillId="7" borderId="1" xfId="1" applyNumberFormat="1" applyFont="1" applyFill="1" applyBorder="1" applyAlignment="1" applyProtection="1">
      <alignment horizontal="center" vertical="center"/>
      <protection locked="0"/>
    </xf>
    <xf numFmtId="177" fontId="0" fillId="7" borderId="1" xfId="0" applyNumberForma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177" fontId="0" fillId="7" borderId="4" xfId="0" applyNumberForma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4" fillId="0" borderId="0" xfId="0" applyFont="1" applyFill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 shrinkToFit="1"/>
    </xf>
    <xf numFmtId="0" fontId="5" fillId="6" borderId="4" xfId="0" applyFont="1" applyFill="1" applyBorder="1" applyAlignment="1" applyProtection="1">
      <alignment horizontal="center" vertical="center" shrinkToFit="1"/>
    </xf>
    <xf numFmtId="0" fontId="4" fillId="3" borderId="1" xfId="0" applyFont="1" applyFill="1" applyBorder="1" applyAlignment="1" applyProtection="1">
      <alignment horizontal="center" vertical="center"/>
    </xf>
    <xf numFmtId="0" fontId="4" fillId="6" borderId="1" xfId="1" applyNumberFormat="1" applyFont="1" applyFill="1" applyBorder="1" applyAlignment="1" applyProtection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Protection="1">
      <alignment vertical="center"/>
    </xf>
    <xf numFmtId="0" fontId="1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1" fillId="0" borderId="0" xfId="0" applyFont="1" applyProtection="1">
      <alignment vertical="center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center" vertical="center"/>
    </xf>
    <xf numFmtId="0" fontId="0" fillId="7" borderId="2" xfId="0" applyFont="1" applyFill="1" applyBorder="1" applyAlignment="1" applyProtection="1">
      <alignment horizontal="left" vertical="center"/>
      <protection locked="0"/>
    </xf>
    <xf numFmtId="0" fontId="0" fillId="7" borderId="9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7" borderId="10" xfId="0" applyFont="1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vertical="center"/>
      <protection locked="0"/>
    </xf>
    <xf numFmtId="0" fontId="5" fillId="3" borderId="3" xfId="0" applyFont="1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shrinkToFit="1"/>
    </xf>
    <xf numFmtId="0" fontId="20" fillId="2" borderId="13" xfId="0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7" borderId="2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</cellXfs>
  <cellStyles count="3">
    <cellStyle name="一般" xfId="0" builtinId="0"/>
    <cellStyle name="一般 2" xfId="2" xr:uid="{00000000-0005-0000-0000-000001000000}"/>
    <cellStyle name="千分位" xfId="1" builtinId="3"/>
  </cellStyles>
  <dxfs count="0"/>
  <tableStyles count="0" defaultTableStyle="TableStyleMedium9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12</xdr:row>
      <xdr:rowOff>116378</xdr:rowOff>
    </xdr:from>
    <xdr:to>
      <xdr:col>11</xdr:col>
      <xdr:colOff>1045998</xdr:colOff>
      <xdr:row>35</xdr:row>
      <xdr:rowOff>39181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528F2C34-83A3-4784-A0E2-E68ECB83A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1" y="3025833"/>
          <a:ext cx="9308848" cy="4702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6"/>
  <sheetViews>
    <sheetView tabSelected="1" zoomScaleNormal="100" workbookViewId="0">
      <selection activeCell="E6" sqref="E6"/>
    </sheetView>
  </sheetViews>
  <sheetFormatPr defaultRowHeight="16.399999999999999" x14ac:dyDescent="0.3"/>
  <cols>
    <col min="1" max="1" width="5.625" customWidth="1"/>
    <col min="2" max="2" width="9.625" customWidth="1"/>
    <col min="3" max="3" width="11" customWidth="1"/>
    <col min="4" max="4" width="11.375" customWidth="1"/>
    <col min="5" max="5" width="12.25" customWidth="1"/>
    <col min="6" max="9" width="13.125" customWidth="1"/>
    <col min="10" max="10" width="14.25" customWidth="1"/>
    <col min="12" max="12" width="16.375" customWidth="1"/>
  </cols>
  <sheetData>
    <row r="1" spans="1:12" ht="20" customHeight="1" x14ac:dyDescent="0.3">
      <c r="A1" s="42" t="s">
        <v>4</v>
      </c>
      <c r="B1" s="42"/>
      <c r="C1" s="42"/>
      <c r="D1" s="42"/>
      <c r="E1" s="42"/>
      <c r="F1" s="42"/>
      <c r="G1" s="42"/>
      <c r="H1" s="42"/>
      <c r="I1" s="42"/>
      <c r="J1" s="42"/>
      <c r="K1" s="43"/>
      <c r="L1" s="43"/>
    </row>
    <row r="2" spans="1:12" ht="20" customHeight="1" x14ac:dyDescent="0.3">
      <c r="A2" s="42" t="s">
        <v>20</v>
      </c>
      <c r="B2" s="42"/>
      <c r="C2" s="42"/>
      <c r="D2" s="42"/>
      <c r="E2" s="42"/>
      <c r="F2" s="42"/>
      <c r="G2" s="42"/>
      <c r="H2" s="42"/>
      <c r="I2" s="42"/>
      <c r="J2" s="42"/>
      <c r="K2" s="43"/>
      <c r="L2" s="43"/>
    </row>
    <row r="3" spans="1:12" ht="20" customHeight="1" x14ac:dyDescent="0.3">
      <c r="A3" s="17"/>
      <c r="B3" s="17"/>
      <c r="C3" s="17"/>
      <c r="D3" s="17"/>
      <c r="E3" s="17"/>
      <c r="F3" s="44" t="s">
        <v>18</v>
      </c>
      <c r="G3" s="44"/>
      <c r="H3" s="45"/>
      <c r="I3" s="18"/>
      <c r="J3" s="19"/>
      <c r="K3" s="20"/>
      <c r="L3" s="21"/>
    </row>
    <row r="4" spans="1:12" ht="20" customHeight="1" x14ac:dyDescent="0.3">
      <c r="A4" s="46" t="s">
        <v>0</v>
      </c>
      <c r="B4" s="48" t="s">
        <v>1</v>
      </c>
      <c r="C4" s="22" t="s">
        <v>26</v>
      </c>
      <c r="D4" s="22" t="s">
        <v>26</v>
      </c>
      <c r="E4" s="23" t="s">
        <v>24</v>
      </c>
      <c r="F4" s="24" t="s">
        <v>8</v>
      </c>
      <c r="G4" s="24" t="s">
        <v>9</v>
      </c>
      <c r="H4" s="24" t="s">
        <v>7</v>
      </c>
      <c r="I4" s="24" t="s">
        <v>10</v>
      </c>
      <c r="J4" s="50" t="s">
        <v>2</v>
      </c>
      <c r="K4" s="51" t="s">
        <v>5</v>
      </c>
      <c r="L4" s="52"/>
    </row>
    <row r="5" spans="1:12" ht="20" customHeight="1" x14ac:dyDescent="0.3">
      <c r="A5" s="47"/>
      <c r="B5" s="49"/>
      <c r="C5" s="25" t="s">
        <v>27</v>
      </c>
      <c r="D5" s="25" t="s">
        <v>23</v>
      </c>
      <c r="E5" s="26" t="s">
        <v>25</v>
      </c>
      <c r="F5" s="24" t="s">
        <v>11</v>
      </c>
      <c r="G5" s="24" t="s">
        <v>12</v>
      </c>
      <c r="H5" s="24" t="s">
        <v>13</v>
      </c>
      <c r="I5" s="24" t="s">
        <v>14</v>
      </c>
      <c r="J5" s="50"/>
      <c r="K5" s="53"/>
      <c r="L5" s="54"/>
    </row>
    <row r="6" spans="1:12" ht="20" customHeight="1" x14ac:dyDescent="0.3">
      <c r="A6" s="27">
        <v>1</v>
      </c>
      <c r="B6" s="6" t="s">
        <v>6</v>
      </c>
      <c r="C6" s="7">
        <v>1000</v>
      </c>
      <c r="D6" s="8">
        <v>5</v>
      </c>
      <c r="E6" s="28">
        <f>IF(OR(C6="", D6="", D6=0), "", C6 / D6)</f>
        <v>200</v>
      </c>
      <c r="F6" s="29">
        <f>編號1助理!F27</f>
        <v>0</v>
      </c>
      <c r="G6" s="29">
        <f>編號1助理!G27</f>
        <v>0</v>
      </c>
      <c r="H6" s="29">
        <f>編號1助理!H27</f>
        <v>0</v>
      </c>
      <c r="I6" s="29">
        <f>編號1助理!I27</f>
        <v>0</v>
      </c>
      <c r="J6" s="38">
        <f>IF(E6="", "-", ROUNDUP(E6 * (F6 + G6*4/3 + H6*5/3 + I6*2), 0))</f>
        <v>0</v>
      </c>
      <c r="K6" s="40"/>
      <c r="L6" s="41"/>
    </row>
    <row r="7" spans="1:12" ht="20" customHeight="1" x14ac:dyDescent="0.3">
      <c r="A7" s="27">
        <v>2</v>
      </c>
      <c r="B7" s="6"/>
      <c r="C7" s="7"/>
      <c r="D7" s="8"/>
      <c r="E7" s="28" t="str">
        <f>IF(OR(C7="", D7="", D7=0), "", C7 / D7)</f>
        <v/>
      </c>
      <c r="F7" s="29">
        <f>編號2助理!F27</f>
        <v>0</v>
      </c>
      <c r="G7" s="29">
        <f>編號2助理!G27</f>
        <v>0</v>
      </c>
      <c r="H7" s="29">
        <f>編號2助理!H27</f>
        <v>0</v>
      </c>
      <c r="I7" s="29">
        <f>編號2助理!I27</f>
        <v>0</v>
      </c>
      <c r="J7" s="38" t="str">
        <f t="shared" ref="J7:J9" si="0">IF(E7="", "-", ROUNDUP(E7 * (F7 + G7*4/3 + H7*5/3 + I7*2), 0))</f>
        <v>-</v>
      </c>
      <c r="K7" s="40"/>
      <c r="L7" s="41"/>
    </row>
    <row r="8" spans="1:12" s="1" customFormat="1" ht="20" customHeight="1" x14ac:dyDescent="0.3">
      <c r="A8" s="27">
        <v>3</v>
      </c>
      <c r="B8" s="6"/>
      <c r="C8" s="7"/>
      <c r="D8" s="8"/>
      <c r="E8" s="28" t="str">
        <f>IF(OR(C8="", D8="", D8=0), "", C8 / D8)</f>
        <v/>
      </c>
      <c r="F8" s="29">
        <f>編號3助理!F27</f>
        <v>0</v>
      </c>
      <c r="G8" s="29">
        <f>編號3助理!G27</f>
        <v>0</v>
      </c>
      <c r="H8" s="29">
        <f>編號3助理!H27</f>
        <v>0</v>
      </c>
      <c r="I8" s="29">
        <f>編號3助理!I27</f>
        <v>0</v>
      </c>
      <c r="J8" s="38" t="str">
        <f t="shared" si="0"/>
        <v>-</v>
      </c>
      <c r="K8" s="40"/>
      <c r="L8" s="41"/>
    </row>
    <row r="9" spans="1:12" s="2" customFormat="1" ht="20" customHeight="1" x14ac:dyDescent="0.3">
      <c r="A9" s="27">
        <v>4</v>
      </c>
      <c r="B9" s="6"/>
      <c r="C9" s="7"/>
      <c r="D9" s="8"/>
      <c r="E9" s="28" t="str">
        <f>IF(OR(C9="", D9="", D9=0), "", C9 / D9)</f>
        <v/>
      </c>
      <c r="F9" s="29">
        <f>編號4助理!F27</f>
        <v>0</v>
      </c>
      <c r="G9" s="29">
        <f>編號4助理!G27</f>
        <v>0</v>
      </c>
      <c r="H9" s="29">
        <f>編號4助理!H27</f>
        <v>0</v>
      </c>
      <c r="I9" s="29">
        <f>編號4助理!I27</f>
        <v>0</v>
      </c>
      <c r="J9" s="38" t="str">
        <f t="shared" si="0"/>
        <v>-</v>
      </c>
      <c r="K9" s="40"/>
      <c r="L9" s="41"/>
    </row>
    <row r="10" spans="1:12" ht="20" customHeight="1" x14ac:dyDescent="0.3">
      <c r="A10" s="17"/>
      <c r="B10" s="17"/>
      <c r="C10" s="30"/>
      <c r="D10" s="30"/>
      <c r="E10" s="30"/>
      <c r="F10" s="30"/>
      <c r="G10" s="30"/>
      <c r="H10" s="31"/>
      <c r="I10" s="32" t="s">
        <v>33</v>
      </c>
      <c r="J10" s="39">
        <f>SUM(J6:J9)</f>
        <v>0</v>
      </c>
      <c r="K10" s="21"/>
      <c r="L10" s="21"/>
    </row>
    <row r="11" spans="1:12" x14ac:dyDescent="0.3">
      <c r="A11" s="17"/>
      <c r="B11" s="33" t="s">
        <v>22</v>
      </c>
      <c r="C11" s="17"/>
      <c r="D11" s="17"/>
      <c r="E11" s="17"/>
      <c r="F11" s="17"/>
      <c r="G11" s="17"/>
      <c r="H11" s="17"/>
      <c r="I11" s="17"/>
      <c r="J11" s="17"/>
      <c r="K11" s="21"/>
      <c r="L11" s="21"/>
    </row>
    <row r="12" spans="1:12" x14ac:dyDescent="0.3">
      <c r="A12" s="34"/>
      <c r="B12" s="35" t="s">
        <v>21</v>
      </c>
      <c r="C12" s="36"/>
      <c r="D12" s="37"/>
      <c r="E12" s="37"/>
      <c r="F12" s="37"/>
      <c r="G12" s="37"/>
      <c r="H12" s="34"/>
      <c r="I12" s="34"/>
      <c r="J12" s="34"/>
      <c r="K12" s="21"/>
      <c r="L12" s="21"/>
    </row>
    <row r="13" spans="1:12" x14ac:dyDescent="0.3">
      <c r="A13" s="21"/>
      <c r="B13" s="34"/>
      <c r="C13" s="34"/>
      <c r="D13" s="34"/>
      <c r="E13" s="34"/>
      <c r="F13" s="21"/>
      <c r="G13" s="21"/>
      <c r="H13" s="21"/>
      <c r="I13" s="21"/>
      <c r="J13" s="21"/>
      <c r="K13" s="21"/>
      <c r="L13" s="21"/>
    </row>
    <row r="14" spans="1:12" x14ac:dyDescent="0.3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x14ac:dyDescent="0.3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1:12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1:12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1:12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2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1:12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12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2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</row>
    <row r="35" spans="1:12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</row>
    <row r="36" spans="1:12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</row>
  </sheetData>
  <sheetProtection algorithmName="SHA-512" hashValue="CBTDUfT6UU8sgRfas+LqPzPojBvUT8Lq7wrDoTZBiDeO4TRRIw/bi3NeiGr4rGs26yY7LsCvScxn205Zg5jnzQ==" saltValue="N5OOLAGCtQ1xmCipnMsI0A==" spinCount="100000" sheet="1" objects="1" scenarios="1"/>
  <mergeCells count="11">
    <mergeCell ref="K7:L7"/>
    <mergeCell ref="K8:L8"/>
    <mergeCell ref="K9:L9"/>
    <mergeCell ref="A1:L1"/>
    <mergeCell ref="A2:L2"/>
    <mergeCell ref="F3:H3"/>
    <mergeCell ref="K6:L6"/>
    <mergeCell ref="A4:A5"/>
    <mergeCell ref="B4:B5"/>
    <mergeCell ref="J4:J5"/>
    <mergeCell ref="K4:L5"/>
  </mergeCells>
  <phoneticPr fontId="2" type="noConversion"/>
  <dataValidations count="2">
    <dataValidation type="custom" allowBlank="1" showInputMessage="1" showErrorMessage="1" errorTitle="❌ 無效輸入" error="請輸入有效的工作時數（2~8）" sqref="D6:D9" xr:uid="{0B490A59-31A4-45FE-94A1-BD274E08D07B}">
      <formula1>AND(ISNUMBER(D6), D6&gt;=2, D6&lt;=8, MOD(D6*2,1)=0)</formula1>
    </dataValidation>
    <dataValidation type="whole" operator="greaterThan" allowBlank="1" showInputMessage="1" showErrorMessage="1" errorTitle="❌ 無效輸入" error="請輸入正整數" sqref="C6:C9" xr:uid="{F60945E9-D161-42DD-97F0-0F65F3104C67}">
      <formula1>0</formula1>
    </dataValidation>
  </dataValidations>
  <pageMargins left="0.25" right="0.25" top="0.75" bottom="0.75" header="0.3" footer="0.3"/>
  <pageSetup paperSize="9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2E69-E488-47A7-B1C7-03CA74A532F8}">
  <dimension ref="A1:K27"/>
  <sheetViews>
    <sheetView workbookViewId="0">
      <selection activeCell="D7" sqref="D7"/>
    </sheetView>
  </sheetViews>
  <sheetFormatPr defaultRowHeight="16.399999999999999" x14ac:dyDescent="0.3"/>
  <cols>
    <col min="1" max="12" width="12.625" customWidth="1"/>
  </cols>
  <sheetData>
    <row r="1" spans="1:11" ht="18.350000000000001" x14ac:dyDescent="0.3">
      <c r="A1" s="3" t="s">
        <v>0</v>
      </c>
      <c r="B1" s="3">
        <v>1</v>
      </c>
    </row>
    <row r="2" spans="1:11" ht="18.350000000000001" x14ac:dyDescent="0.3">
      <c r="A2" s="3" t="s">
        <v>1</v>
      </c>
      <c r="B2" s="3" t="str">
        <f>'加班費明細(總表)'!B6</f>
        <v>王大明</v>
      </c>
    </row>
    <row r="3" spans="1:11" ht="16.399999999999999" customHeight="1" x14ac:dyDescent="0.3">
      <c r="A3" s="4" t="s">
        <v>32</v>
      </c>
      <c r="B3" s="5"/>
      <c r="E3" s="5"/>
      <c r="F3" s="5"/>
      <c r="G3" s="5"/>
    </row>
    <row r="4" spans="1:11" ht="16.399999999999999" customHeight="1" x14ac:dyDescent="0.3">
      <c r="A4" s="72" t="s">
        <v>3</v>
      </c>
      <c r="B4" s="72" t="s">
        <v>15</v>
      </c>
      <c r="C4" s="73" t="s">
        <v>34</v>
      </c>
      <c r="D4" s="69" t="s">
        <v>28</v>
      </c>
      <c r="E4" s="69"/>
      <c r="F4" s="48" t="s">
        <v>8</v>
      </c>
      <c r="G4" s="60" t="s">
        <v>9</v>
      </c>
      <c r="H4" s="48" t="s">
        <v>7</v>
      </c>
      <c r="I4" s="48" t="s">
        <v>10</v>
      </c>
      <c r="J4" s="63" t="s">
        <v>19</v>
      </c>
      <c r="K4" s="64"/>
    </row>
    <row r="5" spans="1:11" x14ac:dyDescent="0.3">
      <c r="A5" s="58"/>
      <c r="B5" s="58"/>
      <c r="C5" s="74"/>
      <c r="D5" s="70" t="s">
        <v>29</v>
      </c>
      <c r="E5" s="71"/>
      <c r="F5" s="58"/>
      <c r="G5" s="61"/>
      <c r="H5" s="58"/>
      <c r="I5" s="58"/>
      <c r="J5" s="65"/>
      <c r="K5" s="66"/>
    </row>
    <row r="6" spans="1:11" x14ac:dyDescent="0.3">
      <c r="A6" s="59"/>
      <c r="B6" s="59"/>
      <c r="C6" s="75"/>
      <c r="D6" s="13" t="s">
        <v>30</v>
      </c>
      <c r="E6" s="14" t="s">
        <v>31</v>
      </c>
      <c r="F6" s="59"/>
      <c r="G6" s="62"/>
      <c r="H6" s="59"/>
      <c r="I6" s="59"/>
      <c r="J6" s="67"/>
      <c r="K6" s="68"/>
    </row>
    <row r="7" spans="1:11" ht="18.350000000000001" customHeight="1" x14ac:dyDescent="0.3">
      <c r="A7" s="11">
        <v>45719</v>
      </c>
      <c r="B7" s="12" t="s">
        <v>16</v>
      </c>
      <c r="C7" s="15">
        <f>IF(B7&lt;&gt;"",'加班費明細(總表)'!D6,"")</f>
        <v>5</v>
      </c>
      <c r="D7" s="10"/>
      <c r="E7" s="12"/>
      <c r="F7" s="15" t="str">
        <f>IF(
   B7="工作日",
   IF(D7 + E7/60 &lt;= C7, "-", IF(D7 + E7/60 &lt;= 8, IF(D7 + E7/60 - C7=0, "-", D7 + E7/60 - C7), IF(MAX(0, 8 - C7)=0, "-", MAX(0, 8 - C7)))),
   IF(B7="國定假日",
      IF(D7 + E7/60 &lt;= C7, IF(D7 + E7/60=0, "-", D7 + E7/60),
         IF(C7=0, "-", C7)),
      "-")
)</f>
        <v>-</v>
      </c>
      <c r="G7" s="15" t="str">
        <f>IF(
   B7="工作日",
   IF(D7 + E7/60 &lt;= 8, "-",
      IF(D7 + E7/60 &lt;= 10, IF(D7 + E7/60 - 8 = 0, "-", D7 + E7/60 - 8), 2)),
   IF(B7="國定假日",
      IF(D7 + E7/60 &lt;= 8, "-",
         IF(D7 + E7/60 &lt;= 10, IF(D7 + E7/60 - 8 = 0, "-", D7 + E7/60 - 8), 2)),
      "-")
)</f>
        <v>-</v>
      </c>
      <c r="H7" s="15" t="str">
        <f>IF(D7 + E7/60 &gt; 10, IF(D7 + E7/60 - 10 = 0, "-", D7 + E7/60 - 10), "-")</f>
        <v>-</v>
      </c>
      <c r="I7" s="15" t="str">
        <f>IF(
   B7="國定假日",
   IF(D7 + E7/60 &lt;= C7, "-",
      IF(D7 + E7/60 &lt;= 8, IF(D7 + E7/60 - C7 = 0, "-", D7 + E7/60 - C7),
         IF(8 - C7 = 0, "-", 8 - C7))),
   "-")</f>
        <v>-</v>
      </c>
      <c r="J7" s="76"/>
      <c r="K7" s="77"/>
    </row>
    <row r="8" spans="1:11" ht="18.350000000000001" customHeight="1" x14ac:dyDescent="0.3">
      <c r="A8" s="9"/>
      <c r="B8" s="10"/>
      <c r="C8" s="15" t="str">
        <f>IF(B8&lt;&gt;"",'加班費明細(總表)'!D6,"")</f>
        <v/>
      </c>
      <c r="D8" s="10"/>
      <c r="E8" s="10"/>
      <c r="F8" s="15" t="str">
        <f t="shared" ref="F8:F26" si="0">IF(
   B8="工作日",
   IF(D8 + E8/60 &lt;= C8, "-", IF(D8 + E8/60 &lt;= 8, IF(D8 + E8/60 - C8=0, "-", D8 + E8/60 - C8), IF(MAX(0, 8 - C8)=0, "-", MAX(0, 8 - C8)))),
   IF(B8="國定假日",
      IF(D8 + E8/60 &lt;= C8, IF(D8 + E8/60=0, "-", D8 + E8/60),
         IF(C8=0, "-", C8)),
      "-")
)</f>
        <v>-</v>
      </c>
      <c r="G8" s="15" t="str">
        <f t="shared" ref="G8:G26" si="1">IF(
   B8="工作日",
   IF(D8 + E8/60 &lt;= 8, "-",
      IF(D8 + E8/60 &lt;= 10, IF(D8 + E8/60 - 8 = 0, "-", D8 + E8/60 - 8), 2)),
   IF(B8="國定假日",
      IF(D8 + E8/60 &lt;= 8, "-",
         IF(D8 + E8/60 &lt;= 10, IF(D8 + E8/60 - 8 = 0, "-", D8 + E8/60 - 8), 2)),
      "-")
)</f>
        <v>-</v>
      </c>
      <c r="H8" s="15" t="str">
        <f t="shared" ref="H8:H26" si="2">IF(D8 + E8/60 &gt; 10, IF(D8 + E8/60 - 10 = 0, "-", D8 + E8/60 - 10), "-")</f>
        <v>-</v>
      </c>
      <c r="I8" s="15" t="str">
        <f t="shared" ref="I8:I26" si="3">IF(
   B8="國定假日",
   IF(D8 + E8/60 &lt;= C8, "-",
      IF(D8 + E8/60 &lt;= 8, IF(D8 + E8/60 - C8 = 0, "-", D8 + E8/60 - C8),
         IF(8 - C8 = 0, "-", 8 - C8))),
   "-")</f>
        <v>-</v>
      </c>
      <c r="J8" s="76"/>
      <c r="K8" s="77"/>
    </row>
    <row r="9" spans="1:11" ht="18.350000000000001" customHeight="1" x14ac:dyDescent="0.3">
      <c r="A9" s="10"/>
      <c r="B9" s="10"/>
      <c r="C9" s="15" t="str">
        <f>IF(B9&lt;&gt;"",'加班費明細(總表)'!D6,"")</f>
        <v/>
      </c>
      <c r="D9" s="10"/>
      <c r="E9" s="10"/>
      <c r="F9" s="15" t="str">
        <f t="shared" si="0"/>
        <v>-</v>
      </c>
      <c r="G9" s="15" t="str">
        <f t="shared" si="1"/>
        <v>-</v>
      </c>
      <c r="H9" s="15" t="str">
        <f t="shared" si="2"/>
        <v>-</v>
      </c>
      <c r="I9" s="15" t="str">
        <f t="shared" si="3"/>
        <v>-</v>
      </c>
      <c r="J9" s="76"/>
      <c r="K9" s="77"/>
    </row>
    <row r="10" spans="1:11" ht="18.350000000000001" customHeight="1" x14ac:dyDescent="0.3">
      <c r="A10" s="10"/>
      <c r="B10" s="10"/>
      <c r="C10" s="15" t="str">
        <f>IF(B10&lt;&gt;"",'加班費明細(總表)'!D6,"")</f>
        <v/>
      </c>
      <c r="D10" s="10"/>
      <c r="E10" s="10"/>
      <c r="F10" s="15" t="str">
        <f t="shared" si="0"/>
        <v>-</v>
      </c>
      <c r="G10" s="15" t="str">
        <f t="shared" si="1"/>
        <v>-</v>
      </c>
      <c r="H10" s="15" t="str">
        <f t="shared" si="2"/>
        <v>-</v>
      </c>
      <c r="I10" s="15" t="str">
        <f t="shared" si="3"/>
        <v>-</v>
      </c>
      <c r="J10" s="76"/>
      <c r="K10" s="77"/>
    </row>
    <row r="11" spans="1:11" ht="18.350000000000001" customHeight="1" x14ac:dyDescent="0.3">
      <c r="A11" s="10"/>
      <c r="B11" s="10"/>
      <c r="C11" s="15" t="str">
        <f>IF(B11&lt;&gt;"",'加班費明細(總表)'!D6,"")</f>
        <v/>
      </c>
      <c r="D11" s="10"/>
      <c r="E11" s="10"/>
      <c r="F11" s="15" t="str">
        <f t="shared" si="0"/>
        <v>-</v>
      </c>
      <c r="G11" s="15" t="str">
        <f t="shared" si="1"/>
        <v>-</v>
      </c>
      <c r="H11" s="15" t="str">
        <f t="shared" si="2"/>
        <v>-</v>
      </c>
      <c r="I11" s="15" t="str">
        <f t="shared" si="3"/>
        <v>-</v>
      </c>
      <c r="J11" s="76"/>
      <c r="K11" s="77"/>
    </row>
    <row r="12" spans="1:11" ht="18.350000000000001" customHeight="1" x14ac:dyDescent="0.3">
      <c r="A12" s="10"/>
      <c r="B12" s="10"/>
      <c r="C12" s="15" t="str">
        <f>IF(B12&lt;&gt;"",'加班費明細(總表)'!D6,"")</f>
        <v/>
      </c>
      <c r="D12" s="10"/>
      <c r="E12" s="10"/>
      <c r="F12" s="15" t="str">
        <f t="shared" si="0"/>
        <v>-</v>
      </c>
      <c r="G12" s="15" t="str">
        <f t="shared" si="1"/>
        <v>-</v>
      </c>
      <c r="H12" s="15" t="str">
        <f t="shared" si="2"/>
        <v>-</v>
      </c>
      <c r="I12" s="15" t="str">
        <f t="shared" si="3"/>
        <v>-</v>
      </c>
      <c r="J12" s="76"/>
      <c r="K12" s="77"/>
    </row>
    <row r="13" spans="1:11" ht="18.350000000000001" customHeight="1" x14ac:dyDescent="0.3">
      <c r="A13" s="10"/>
      <c r="B13" s="10"/>
      <c r="C13" s="15" t="str">
        <f>IF(B13&lt;&gt;"",'加班費明細(總表)'!D6,"")</f>
        <v/>
      </c>
      <c r="D13" s="10"/>
      <c r="E13" s="10"/>
      <c r="F13" s="15" t="str">
        <f t="shared" si="0"/>
        <v>-</v>
      </c>
      <c r="G13" s="15" t="str">
        <f t="shared" si="1"/>
        <v>-</v>
      </c>
      <c r="H13" s="15" t="str">
        <f t="shared" si="2"/>
        <v>-</v>
      </c>
      <c r="I13" s="15" t="str">
        <f t="shared" si="3"/>
        <v>-</v>
      </c>
      <c r="J13" s="76"/>
      <c r="K13" s="77"/>
    </row>
    <row r="14" spans="1:11" ht="18.350000000000001" customHeight="1" x14ac:dyDescent="0.3">
      <c r="A14" s="10"/>
      <c r="B14" s="10"/>
      <c r="C14" s="15" t="str">
        <f>IF(B14&lt;&gt;"",'加班費明細(總表)'!D6,"")</f>
        <v/>
      </c>
      <c r="D14" s="10"/>
      <c r="E14" s="10"/>
      <c r="F14" s="15" t="str">
        <f t="shared" si="0"/>
        <v>-</v>
      </c>
      <c r="G14" s="15" t="str">
        <f t="shared" si="1"/>
        <v>-</v>
      </c>
      <c r="H14" s="15" t="str">
        <f t="shared" si="2"/>
        <v>-</v>
      </c>
      <c r="I14" s="15" t="str">
        <f t="shared" si="3"/>
        <v>-</v>
      </c>
      <c r="J14" s="76"/>
      <c r="K14" s="77"/>
    </row>
    <row r="15" spans="1:11" ht="18.350000000000001" customHeight="1" x14ac:dyDescent="0.3">
      <c r="A15" s="10"/>
      <c r="B15" s="10"/>
      <c r="C15" s="15" t="str">
        <f>IF(B15&lt;&gt;"",'加班費明細(總表)'!D6,"")</f>
        <v/>
      </c>
      <c r="D15" s="10"/>
      <c r="E15" s="10"/>
      <c r="F15" s="15" t="str">
        <f t="shared" si="0"/>
        <v>-</v>
      </c>
      <c r="G15" s="15" t="str">
        <f t="shared" si="1"/>
        <v>-</v>
      </c>
      <c r="H15" s="15" t="str">
        <f t="shared" si="2"/>
        <v>-</v>
      </c>
      <c r="I15" s="15" t="str">
        <f t="shared" si="3"/>
        <v>-</v>
      </c>
      <c r="J15" s="76"/>
      <c r="K15" s="77"/>
    </row>
    <row r="16" spans="1:11" ht="18.350000000000001" customHeight="1" x14ac:dyDescent="0.3">
      <c r="A16" s="10"/>
      <c r="B16" s="10"/>
      <c r="C16" s="15" t="str">
        <f>IF(B16&lt;&gt;"",'加班費明細(總表)'!D6,"")</f>
        <v/>
      </c>
      <c r="D16" s="10"/>
      <c r="E16" s="10"/>
      <c r="F16" s="15" t="str">
        <f t="shared" si="0"/>
        <v>-</v>
      </c>
      <c r="G16" s="15" t="str">
        <f t="shared" si="1"/>
        <v>-</v>
      </c>
      <c r="H16" s="15" t="str">
        <f t="shared" si="2"/>
        <v>-</v>
      </c>
      <c r="I16" s="15" t="str">
        <f t="shared" si="3"/>
        <v>-</v>
      </c>
      <c r="J16" s="76"/>
      <c r="K16" s="77"/>
    </row>
    <row r="17" spans="1:11" ht="18.350000000000001" customHeight="1" x14ac:dyDescent="0.3">
      <c r="A17" s="10"/>
      <c r="B17" s="10"/>
      <c r="C17" s="15" t="str">
        <f>IF(B17&lt;&gt;"",'加班費明細(總表)'!D6,"")</f>
        <v/>
      </c>
      <c r="D17" s="10"/>
      <c r="E17" s="10"/>
      <c r="F17" s="15" t="str">
        <f t="shared" si="0"/>
        <v>-</v>
      </c>
      <c r="G17" s="15" t="str">
        <f t="shared" si="1"/>
        <v>-</v>
      </c>
      <c r="H17" s="15" t="str">
        <f t="shared" si="2"/>
        <v>-</v>
      </c>
      <c r="I17" s="15" t="str">
        <f t="shared" si="3"/>
        <v>-</v>
      </c>
      <c r="J17" s="76"/>
      <c r="K17" s="77"/>
    </row>
    <row r="18" spans="1:11" ht="18.350000000000001" customHeight="1" x14ac:dyDescent="0.3">
      <c r="A18" s="10"/>
      <c r="B18" s="10"/>
      <c r="C18" s="15" t="str">
        <f>IF(B18&lt;&gt;"",'加班費明細(總表)'!D6,"")</f>
        <v/>
      </c>
      <c r="D18" s="10"/>
      <c r="E18" s="10"/>
      <c r="F18" s="15" t="str">
        <f t="shared" si="0"/>
        <v>-</v>
      </c>
      <c r="G18" s="15" t="str">
        <f t="shared" si="1"/>
        <v>-</v>
      </c>
      <c r="H18" s="15" t="str">
        <f t="shared" si="2"/>
        <v>-</v>
      </c>
      <c r="I18" s="15" t="str">
        <f t="shared" si="3"/>
        <v>-</v>
      </c>
      <c r="J18" s="76"/>
      <c r="K18" s="77"/>
    </row>
    <row r="19" spans="1:11" ht="18.350000000000001" customHeight="1" x14ac:dyDescent="0.3">
      <c r="A19" s="10"/>
      <c r="B19" s="10"/>
      <c r="C19" s="15" t="str">
        <f>IF(B19&lt;&gt;"",'加班費明細(總表)'!D6,"")</f>
        <v/>
      </c>
      <c r="D19" s="10"/>
      <c r="E19" s="10"/>
      <c r="F19" s="15" t="str">
        <f t="shared" si="0"/>
        <v>-</v>
      </c>
      <c r="G19" s="15" t="str">
        <f t="shared" si="1"/>
        <v>-</v>
      </c>
      <c r="H19" s="15" t="str">
        <f t="shared" si="2"/>
        <v>-</v>
      </c>
      <c r="I19" s="15" t="str">
        <f t="shared" si="3"/>
        <v>-</v>
      </c>
      <c r="J19" s="76"/>
      <c r="K19" s="77"/>
    </row>
    <row r="20" spans="1:11" ht="18.350000000000001" customHeight="1" x14ac:dyDescent="0.3">
      <c r="A20" s="10"/>
      <c r="B20" s="10"/>
      <c r="C20" s="15" t="str">
        <f>IF(B20&lt;&gt;"",'加班費明細(總表)'!D6,"")</f>
        <v/>
      </c>
      <c r="D20" s="10"/>
      <c r="E20" s="10"/>
      <c r="F20" s="15" t="str">
        <f t="shared" si="0"/>
        <v>-</v>
      </c>
      <c r="G20" s="15" t="str">
        <f t="shared" si="1"/>
        <v>-</v>
      </c>
      <c r="H20" s="15" t="str">
        <f t="shared" si="2"/>
        <v>-</v>
      </c>
      <c r="I20" s="15" t="str">
        <f t="shared" si="3"/>
        <v>-</v>
      </c>
      <c r="J20" s="76"/>
      <c r="K20" s="77"/>
    </row>
    <row r="21" spans="1:11" ht="18.350000000000001" customHeight="1" x14ac:dyDescent="0.3">
      <c r="A21" s="10"/>
      <c r="B21" s="10"/>
      <c r="C21" s="15" t="str">
        <f>IF(B21&lt;&gt;"",'加班費明細(總表)'!D6,"")</f>
        <v/>
      </c>
      <c r="D21" s="10"/>
      <c r="E21" s="10"/>
      <c r="F21" s="15" t="str">
        <f t="shared" si="0"/>
        <v>-</v>
      </c>
      <c r="G21" s="15" t="str">
        <f t="shared" si="1"/>
        <v>-</v>
      </c>
      <c r="H21" s="15" t="str">
        <f t="shared" si="2"/>
        <v>-</v>
      </c>
      <c r="I21" s="15" t="str">
        <f t="shared" si="3"/>
        <v>-</v>
      </c>
      <c r="J21" s="76"/>
      <c r="K21" s="77"/>
    </row>
    <row r="22" spans="1:11" ht="18.350000000000001" customHeight="1" x14ac:dyDescent="0.3">
      <c r="A22" s="10"/>
      <c r="B22" s="10"/>
      <c r="C22" s="15" t="str">
        <f>IF(B22&lt;&gt;"",'加班費明細(總表)'!D6,"")</f>
        <v/>
      </c>
      <c r="D22" s="10"/>
      <c r="E22" s="10"/>
      <c r="F22" s="15" t="str">
        <f t="shared" si="0"/>
        <v>-</v>
      </c>
      <c r="G22" s="15" t="str">
        <f t="shared" si="1"/>
        <v>-</v>
      </c>
      <c r="H22" s="15" t="str">
        <f t="shared" si="2"/>
        <v>-</v>
      </c>
      <c r="I22" s="15" t="str">
        <f t="shared" si="3"/>
        <v>-</v>
      </c>
      <c r="J22" s="76"/>
      <c r="K22" s="77"/>
    </row>
    <row r="23" spans="1:11" ht="18.350000000000001" customHeight="1" x14ac:dyDescent="0.3">
      <c r="A23" s="10"/>
      <c r="B23" s="10"/>
      <c r="C23" s="15" t="str">
        <f>IF(B23&lt;&gt;"",'加班費明細(總表)'!D6,"")</f>
        <v/>
      </c>
      <c r="D23" s="10"/>
      <c r="E23" s="10"/>
      <c r="F23" s="15" t="str">
        <f t="shared" si="0"/>
        <v>-</v>
      </c>
      <c r="G23" s="15" t="str">
        <f t="shared" si="1"/>
        <v>-</v>
      </c>
      <c r="H23" s="15" t="str">
        <f t="shared" si="2"/>
        <v>-</v>
      </c>
      <c r="I23" s="15" t="str">
        <f t="shared" si="3"/>
        <v>-</v>
      </c>
      <c r="J23" s="76"/>
      <c r="K23" s="77"/>
    </row>
    <row r="24" spans="1:11" ht="18.350000000000001" customHeight="1" x14ac:dyDescent="0.3">
      <c r="A24" s="10"/>
      <c r="B24" s="10"/>
      <c r="C24" s="15" t="str">
        <f>IF(B24&lt;&gt;"",'加班費明細(總表)'!D6,"")</f>
        <v/>
      </c>
      <c r="D24" s="10"/>
      <c r="E24" s="10"/>
      <c r="F24" s="15" t="str">
        <f t="shared" si="0"/>
        <v>-</v>
      </c>
      <c r="G24" s="15" t="str">
        <f t="shared" si="1"/>
        <v>-</v>
      </c>
      <c r="H24" s="15" t="str">
        <f t="shared" si="2"/>
        <v>-</v>
      </c>
      <c r="I24" s="15" t="str">
        <f t="shared" si="3"/>
        <v>-</v>
      </c>
      <c r="J24" s="76"/>
      <c r="K24" s="77"/>
    </row>
    <row r="25" spans="1:11" ht="18.350000000000001" customHeight="1" x14ac:dyDescent="0.3">
      <c r="A25" s="10"/>
      <c r="B25" s="10"/>
      <c r="C25" s="15" t="str">
        <f>IF(B25&lt;&gt;"",'加班費明細(總表)'!D6,"")</f>
        <v/>
      </c>
      <c r="D25" s="10"/>
      <c r="E25" s="10"/>
      <c r="F25" s="15" t="str">
        <f t="shared" si="0"/>
        <v>-</v>
      </c>
      <c r="G25" s="15" t="str">
        <f t="shared" si="1"/>
        <v>-</v>
      </c>
      <c r="H25" s="15" t="str">
        <f t="shared" si="2"/>
        <v>-</v>
      </c>
      <c r="I25" s="15" t="str">
        <f t="shared" si="3"/>
        <v>-</v>
      </c>
      <c r="J25" s="76"/>
      <c r="K25" s="77"/>
    </row>
    <row r="26" spans="1:11" ht="18.350000000000001" customHeight="1" x14ac:dyDescent="0.3">
      <c r="A26" s="10"/>
      <c r="B26" s="10"/>
      <c r="C26" s="15" t="str">
        <f>IF(B26&lt;&gt;"",'加班費明細(總表)'!D6,"")</f>
        <v/>
      </c>
      <c r="D26" s="10"/>
      <c r="E26" s="10"/>
      <c r="F26" s="15" t="str">
        <f t="shared" si="0"/>
        <v>-</v>
      </c>
      <c r="G26" s="15" t="str">
        <f t="shared" si="1"/>
        <v>-</v>
      </c>
      <c r="H26" s="15" t="str">
        <f t="shared" si="2"/>
        <v>-</v>
      </c>
      <c r="I26" s="15" t="str">
        <f t="shared" si="3"/>
        <v>-</v>
      </c>
      <c r="J26" s="76"/>
      <c r="K26" s="77"/>
    </row>
    <row r="27" spans="1:11" ht="22.25" x14ac:dyDescent="0.3">
      <c r="A27" s="55" t="s">
        <v>17</v>
      </c>
      <c r="B27" s="56"/>
      <c r="C27" s="57"/>
      <c r="D27" s="16">
        <f>SUM(D7:D26)</f>
        <v>0</v>
      </c>
      <c r="E27" s="16">
        <f>SUM(E7:E26)</f>
        <v>0</v>
      </c>
      <c r="F27" s="16">
        <f t="shared" ref="F27:I27" si="4">SUM(F7:F26)</f>
        <v>0</v>
      </c>
      <c r="G27" s="16">
        <f t="shared" si="4"/>
        <v>0</v>
      </c>
      <c r="H27" s="16">
        <f t="shared" si="4"/>
        <v>0</v>
      </c>
      <c r="I27" s="16">
        <f t="shared" si="4"/>
        <v>0</v>
      </c>
      <c r="J27" s="78"/>
      <c r="K27" s="79"/>
    </row>
  </sheetData>
  <sheetProtection algorithmName="SHA-512" hashValue="PifUUBK8gwkbMSpXNPJj3JYcpxvp4XoF3uOHYHrAykoYGCInxfdqPd3gze9+TwCqwQv5VvEROQNhNHFPmxlxjA==" saltValue="w0ulVgfatoCIyREHKRsphA==" spinCount="100000" sheet="1" objects="1" scenarios="1"/>
  <mergeCells count="32">
    <mergeCell ref="J27:K27"/>
    <mergeCell ref="J21:K21"/>
    <mergeCell ref="J22:K22"/>
    <mergeCell ref="J24:K24"/>
    <mergeCell ref="J23:K23"/>
    <mergeCell ref="J25:K25"/>
    <mergeCell ref="J17:K17"/>
    <mergeCell ref="J18:K18"/>
    <mergeCell ref="J19:K19"/>
    <mergeCell ref="J20:K20"/>
    <mergeCell ref="J26:K26"/>
    <mergeCell ref="J12:K12"/>
    <mergeCell ref="J13:K13"/>
    <mergeCell ref="J14:K14"/>
    <mergeCell ref="J15:K15"/>
    <mergeCell ref="J16:K16"/>
    <mergeCell ref="J7:K7"/>
    <mergeCell ref="J8:K8"/>
    <mergeCell ref="J9:K9"/>
    <mergeCell ref="J10:K10"/>
    <mergeCell ref="J11:K11"/>
    <mergeCell ref="J4:K6"/>
    <mergeCell ref="D4:E4"/>
    <mergeCell ref="D5:E5"/>
    <mergeCell ref="A4:A6"/>
    <mergeCell ref="B4:B6"/>
    <mergeCell ref="C4:C6"/>
    <mergeCell ref="A27:C27"/>
    <mergeCell ref="F4:F6"/>
    <mergeCell ref="G4:G6"/>
    <mergeCell ref="H4:H6"/>
    <mergeCell ref="I4:I6"/>
  </mergeCells>
  <phoneticPr fontId="2" type="noConversion"/>
  <dataValidations count="3">
    <dataValidation type="list" allowBlank="1" showInputMessage="1" showErrorMessage="1" sqref="B7:B26" xr:uid="{5B4DA39D-21A2-46BA-8542-22A70CC50456}">
      <formula1>",工作日,國定假日"</formula1>
    </dataValidation>
    <dataValidation type="custom" showInputMessage="1" showErrorMessage="1" errorTitle="✖時數輸入錯誤" error="請先選擇日期性質，再輸入工作時數。_x000a_工作時數不得小於約定時數，且不可超過12小時。" sqref="D7:D26" xr:uid="{3214604D-2B43-4B4C-B436-2C1A2797D6A3}">
      <formula1>AND(B7&lt;&gt;"", (D7+E7/60)&gt;=C7, (D7+E7/60)&lt;=12)</formula1>
    </dataValidation>
    <dataValidation type="custom" showInputMessage="1" showErrorMessage="1" errorTitle="分鐘數輸入錯誤" error="請先選日期性質，再輸入分鐘數。_x000a_分鐘數必須為介於 0 ~ 59 的正整數。_x000a_工作總時數必須大於約定時數，且不得超過12小時。" sqref="E7:E26" xr:uid="{D9F77C58-E41D-4A6F-AA90-3EBFCEF4F899}">
      <formula1>AND(B7&lt;&gt;"", (D7+E7/60)&gt;=C7, (D7+E7/60)&lt;=12, E7&gt;=0, E7&lt;=59, INT(E7)=E7)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EECB8-068C-4CAC-B9ED-42B91FBD610F}">
  <dimension ref="A1:K27"/>
  <sheetViews>
    <sheetView workbookViewId="0">
      <selection activeCell="A7" sqref="A7"/>
    </sheetView>
  </sheetViews>
  <sheetFormatPr defaultRowHeight="16.399999999999999" x14ac:dyDescent="0.3"/>
  <cols>
    <col min="1" max="12" width="12.625" customWidth="1"/>
  </cols>
  <sheetData>
    <row r="1" spans="1:11" ht="18.350000000000001" x14ac:dyDescent="0.3">
      <c r="A1" s="3" t="s">
        <v>0</v>
      </c>
      <c r="B1" s="3">
        <f>'加班費明細(總表)'!A7</f>
        <v>2</v>
      </c>
    </row>
    <row r="2" spans="1:11" ht="18.350000000000001" x14ac:dyDescent="0.3">
      <c r="A2" s="3" t="s">
        <v>1</v>
      </c>
      <c r="B2" s="3">
        <f>'加班費明細(總表)'!B7</f>
        <v>0</v>
      </c>
    </row>
    <row r="3" spans="1:11" x14ac:dyDescent="0.3">
      <c r="A3" s="4" t="s">
        <v>32</v>
      </c>
      <c r="B3" s="5"/>
      <c r="E3" s="5"/>
      <c r="F3" s="5"/>
      <c r="G3" s="5"/>
    </row>
    <row r="4" spans="1:11" x14ac:dyDescent="0.3">
      <c r="A4" s="72" t="s">
        <v>3</v>
      </c>
      <c r="B4" s="72" t="s">
        <v>15</v>
      </c>
      <c r="C4" s="73" t="s">
        <v>34</v>
      </c>
      <c r="D4" s="69" t="s">
        <v>28</v>
      </c>
      <c r="E4" s="69"/>
      <c r="F4" s="48" t="s">
        <v>8</v>
      </c>
      <c r="G4" s="60" t="s">
        <v>9</v>
      </c>
      <c r="H4" s="48" t="s">
        <v>7</v>
      </c>
      <c r="I4" s="48" t="s">
        <v>10</v>
      </c>
      <c r="J4" s="63" t="s">
        <v>19</v>
      </c>
      <c r="K4" s="64"/>
    </row>
    <row r="5" spans="1:11" x14ac:dyDescent="0.3">
      <c r="A5" s="58"/>
      <c r="B5" s="58"/>
      <c r="C5" s="74"/>
      <c r="D5" s="70" t="s">
        <v>29</v>
      </c>
      <c r="E5" s="71"/>
      <c r="F5" s="58"/>
      <c r="G5" s="61"/>
      <c r="H5" s="58"/>
      <c r="I5" s="58"/>
      <c r="J5" s="65"/>
      <c r="K5" s="66"/>
    </row>
    <row r="6" spans="1:11" x14ac:dyDescent="0.3">
      <c r="A6" s="59"/>
      <c r="B6" s="59"/>
      <c r="C6" s="75"/>
      <c r="D6" s="13" t="s">
        <v>30</v>
      </c>
      <c r="E6" s="14" t="s">
        <v>31</v>
      </c>
      <c r="F6" s="59"/>
      <c r="G6" s="62"/>
      <c r="H6" s="59"/>
      <c r="I6" s="59"/>
      <c r="J6" s="67"/>
      <c r="K6" s="68"/>
    </row>
    <row r="7" spans="1:11" ht="18.350000000000001" customHeight="1" x14ac:dyDescent="0.3">
      <c r="A7" s="11">
        <v>45719</v>
      </c>
      <c r="B7" s="12" t="s">
        <v>16</v>
      </c>
      <c r="C7" s="15">
        <f>IF(B7&lt;&gt;"",'加班費明細(總表)'!D7,"")</f>
        <v>0</v>
      </c>
      <c r="D7" s="10"/>
      <c r="E7" s="12"/>
      <c r="F7" s="15" t="str">
        <f>IF(
   B7="工作日",
   IF(D7 + E7/60 &lt;= C7, "-", IF(D7 + E7/60 &lt;= 8, IF(D7 + E7/60 - C7=0, "-", D7 + E7/60 - C7), IF(MAX(0, 8 - C7)=0, "-", MAX(0, 8 - C7)))),
   IF(B7="國定假日",
      IF(D7 + E7/60 &lt;= C7, IF(D7 + E7/60=0, "-", D7 + E7/60),
         IF(C7=0, "-", C7)),
      "-")
)</f>
        <v>-</v>
      </c>
      <c r="G7" s="15" t="str">
        <f>IF(
   B7="工作日",
   IF(D7 + E7/60 &lt;= 8, "-",
      IF(D7 + E7/60 &lt;= 10, IF(D7 + E7/60 - 8 = 0, "-", D7 + E7/60 - 8), 2)),
   IF(B7="國定假日",
      IF(D7 + E7/60 &lt;= 8, "-",
         IF(D7 + E7/60 &lt;= 10, IF(D7 + E7/60 - 8 = 0, "-", D7 + E7/60 - 8), 2)),
      "-")
)</f>
        <v>-</v>
      </c>
      <c r="H7" s="15" t="str">
        <f>IF(D7 + E7/60 &gt; 10, IF(D7 + E7/60 - 10 = 0, "-", D7 + E7/60 - 10), "-")</f>
        <v>-</v>
      </c>
      <c r="I7" s="15" t="str">
        <f>IF(
   B7="國定假日",
   IF(D7 + E7/60 &lt;= C7, "-",
      IF(D7 + E7/60 &lt;= 8, IF(D7 + E7/60 - C7 = 0, "-", D7 + E7/60 - C7),
         IF(8 - C7 = 0, "-", 8 - C7))),
   "-")</f>
        <v>-</v>
      </c>
      <c r="J7" s="76"/>
      <c r="K7" s="77"/>
    </row>
    <row r="8" spans="1:11" ht="18.350000000000001" customHeight="1" x14ac:dyDescent="0.3">
      <c r="A8" s="9"/>
      <c r="B8" s="10"/>
      <c r="C8" s="15" t="str">
        <f>IF(B8&lt;&gt;"",'加班費明細(總表)'!D7,"")</f>
        <v/>
      </c>
      <c r="D8" s="10"/>
      <c r="E8" s="10"/>
      <c r="F8" s="15" t="str">
        <f t="shared" ref="F8:F26" si="0">IF(
   B8="工作日",
   IF(D8 + E8/60 &lt;= C8, "-", IF(D8 + E8/60 &lt;= 8, IF(D8 + E8/60 - C8=0, "-", D8 + E8/60 - C8), IF(MAX(0, 8 - C8)=0, "-", MAX(0, 8 - C8)))),
   IF(B8="國定假日",
      IF(D8 + E8/60 &lt;= C8, IF(D8 + E8/60=0, "-", D8 + E8/60),
         IF(C8=0, "-", C8)),
      "-")
)</f>
        <v>-</v>
      </c>
      <c r="G8" s="15" t="str">
        <f t="shared" ref="G8:G26" si="1">IF(
   B8="工作日",
   IF(D8 + E8/60 &lt;= 8, "-",
      IF(D8 + E8/60 &lt;= 10, IF(D8 + E8/60 - 8 = 0, "-", D8 + E8/60 - 8), 2)),
   IF(B8="國定假日",
      IF(D8 + E8/60 &lt;= 8, "-",
         IF(D8 + E8/60 &lt;= 10, IF(D8 + E8/60 - 8 = 0, "-", D8 + E8/60 - 8), 2)),
      "-")
)</f>
        <v>-</v>
      </c>
      <c r="H8" s="15" t="str">
        <f t="shared" ref="H8:H26" si="2">IF(D8 + E8/60 &gt; 10, IF(D8 + E8/60 - 10 = 0, "-", D8 + E8/60 - 10), "-")</f>
        <v>-</v>
      </c>
      <c r="I8" s="15" t="str">
        <f t="shared" ref="I8:I26" si="3">IF(
   B8="國定假日",
   IF(D8 + E8/60 &lt;= C8, "-",
      IF(D8 + E8/60 &lt;= 8, IF(D8 + E8/60 - C8 = 0, "-", D8 + E8/60 - C8),
         IF(8 - C8 = 0, "-", 8 - C8))),
   "-")</f>
        <v>-</v>
      </c>
      <c r="J8" s="76"/>
      <c r="K8" s="77"/>
    </row>
    <row r="9" spans="1:11" ht="18.350000000000001" customHeight="1" x14ac:dyDescent="0.3">
      <c r="A9" s="10"/>
      <c r="B9" s="10"/>
      <c r="C9" s="15" t="str">
        <f>IF(B9&lt;&gt;"",'加班費明細(總表)'!D7,"")</f>
        <v/>
      </c>
      <c r="D9" s="10"/>
      <c r="E9" s="10"/>
      <c r="F9" s="15" t="str">
        <f t="shared" si="0"/>
        <v>-</v>
      </c>
      <c r="G9" s="15" t="str">
        <f t="shared" si="1"/>
        <v>-</v>
      </c>
      <c r="H9" s="15" t="str">
        <f t="shared" si="2"/>
        <v>-</v>
      </c>
      <c r="I9" s="15" t="str">
        <f t="shared" si="3"/>
        <v>-</v>
      </c>
      <c r="J9" s="76"/>
      <c r="K9" s="77"/>
    </row>
    <row r="10" spans="1:11" ht="18.350000000000001" customHeight="1" x14ac:dyDescent="0.3">
      <c r="A10" s="10"/>
      <c r="B10" s="10"/>
      <c r="C10" s="15" t="str">
        <f>IF(B10&lt;&gt;"",'加班費明細(總表)'!D7,"")</f>
        <v/>
      </c>
      <c r="D10" s="10"/>
      <c r="E10" s="10"/>
      <c r="F10" s="15" t="str">
        <f t="shared" si="0"/>
        <v>-</v>
      </c>
      <c r="G10" s="15" t="str">
        <f t="shared" si="1"/>
        <v>-</v>
      </c>
      <c r="H10" s="15" t="str">
        <f t="shared" si="2"/>
        <v>-</v>
      </c>
      <c r="I10" s="15" t="str">
        <f t="shared" si="3"/>
        <v>-</v>
      </c>
      <c r="J10" s="76"/>
      <c r="K10" s="77"/>
    </row>
    <row r="11" spans="1:11" ht="18.350000000000001" customHeight="1" x14ac:dyDescent="0.3">
      <c r="A11" s="10"/>
      <c r="B11" s="10"/>
      <c r="C11" s="15" t="str">
        <f>IF(B11&lt;&gt;"",'加班費明細(總表)'!D7,"")</f>
        <v/>
      </c>
      <c r="D11" s="10"/>
      <c r="E11" s="10"/>
      <c r="F11" s="15" t="str">
        <f t="shared" si="0"/>
        <v>-</v>
      </c>
      <c r="G11" s="15" t="str">
        <f t="shared" si="1"/>
        <v>-</v>
      </c>
      <c r="H11" s="15" t="str">
        <f t="shared" si="2"/>
        <v>-</v>
      </c>
      <c r="I11" s="15" t="str">
        <f t="shared" si="3"/>
        <v>-</v>
      </c>
      <c r="J11" s="76"/>
      <c r="K11" s="77"/>
    </row>
    <row r="12" spans="1:11" ht="18.350000000000001" customHeight="1" x14ac:dyDescent="0.3">
      <c r="A12" s="10"/>
      <c r="B12" s="10"/>
      <c r="C12" s="15" t="str">
        <f>IF(B12&lt;&gt;"",'加班費明細(總表)'!D7,"")</f>
        <v/>
      </c>
      <c r="D12" s="10"/>
      <c r="E12" s="10"/>
      <c r="F12" s="15" t="str">
        <f t="shared" si="0"/>
        <v>-</v>
      </c>
      <c r="G12" s="15" t="str">
        <f t="shared" si="1"/>
        <v>-</v>
      </c>
      <c r="H12" s="15" t="str">
        <f t="shared" si="2"/>
        <v>-</v>
      </c>
      <c r="I12" s="15" t="str">
        <f t="shared" si="3"/>
        <v>-</v>
      </c>
      <c r="J12" s="76"/>
      <c r="K12" s="77"/>
    </row>
    <row r="13" spans="1:11" ht="18.350000000000001" customHeight="1" x14ac:dyDescent="0.3">
      <c r="A13" s="10"/>
      <c r="B13" s="10"/>
      <c r="C13" s="15" t="str">
        <f>IF(B13&lt;&gt;"",'加班費明細(總表)'!D7,"")</f>
        <v/>
      </c>
      <c r="D13" s="10"/>
      <c r="E13" s="10"/>
      <c r="F13" s="15" t="str">
        <f t="shared" si="0"/>
        <v>-</v>
      </c>
      <c r="G13" s="15" t="str">
        <f t="shared" si="1"/>
        <v>-</v>
      </c>
      <c r="H13" s="15" t="str">
        <f t="shared" si="2"/>
        <v>-</v>
      </c>
      <c r="I13" s="15" t="str">
        <f t="shared" si="3"/>
        <v>-</v>
      </c>
      <c r="J13" s="76"/>
      <c r="K13" s="77"/>
    </row>
    <row r="14" spans="1:11" ht="18.350000000000001" customHeight="1" x14ac:dyDescent="0.3">
      <c r="A14" s="10"/>
      <c r="B14" s="10"/>
      <c r="C14" s="15" t="str">
        <f>IF(B14&lt;&gt;"",'加班費明細(總表)'!D7,"")</f>
        <v/>
      </c>
      <c r="D14" s="10"/>
      <c r="E14" s="10"/>
      <c r="F14" s="15" t="str">
        <f t="shared" si="0"/>
        <v>-</v>
      </c>
      <c r="G14" s="15" t="str">
        <f t="shared" si="1"/>
        <v>-</v>
      </c>
      <c r="H14" s="15" t="str">
        <f t="shared" si="2"/>
        <v>-</v>
      </c>
      <c r="I14" s="15" t="str">
        <f t="shared" si="3"/>
        <v>-</v>
      </c>
      <c r="J14" s="76"/>
      <c r="K14" s="77"/>
    </row>
    <row r="15" spans="1:11" ht="18.350000000000001" customHeight="1" x14ac:dyDescent="0.3">
      <c r="A15" s="10"/>
      <c r="B15" s="10"/>
      <c r="C15" s="15" t="str">
        <f>IF(B15&lt;&gt;"",'加班費明細(總表)'!D7,"")</f>
        <v/>
      </c>
      <c r="D15" s="10"/>
      <c r="E15" s="10"/>
      <c r="F15" s="15" t="str">
        <f t="shared" si="0"/>
        <v>-</v>
      </c>
      <c r="G15" s="15" t="str">
        <f t="shared" si="1"/>
        <v>-</v>
      </c>
      <c r="H15" s="15" t="str">
        <f t="shared" si="2"/>
        <v>-</v>
      </c>
      <c r="I15" s="15" t="str">
        <f t="shared" si="3"/>
        <v>-</v>
      </c>
      <c r="J15" s="76"/>
      <c r="K15" s="77"/>
    </row>
    <row r="16" spans="1:11" ht="18.350000000000001" customHeight="1" x14ac:dyDescent="0.3">
      <c r="A16" s="10"/>
      <c r="B16" s="10"/>
      <c r="C16" s="15" t="str">
        <f>IF(B16&lt;&gt;"",'加班費明細(總表)'!D7,"")</f>
        <v/>
      </c>
      <c r="D16" s="10"/>
      <c r="E16" s="10"/>
      <c r="F16" s="15" t="str">
        <f t="shared" si="0"/>
        <v>-</v>
      </c>
      <c r="G16" s="15" t="str">
        <f t="shared" si="1"/>
        <v>-</v>
      </c>
      <c r="H16" s="15" t="str">
        <f t="shared" si="2"/>
        <v>-</v>
      </c>
      <c r="I16" s="15" t="str">
        <f t="shared" si="3"/>
        <v>-</v>
      </c>
      <c r="J16" s="76"/>
      <c r="K16" s="77"/>
    </row>
    <row r="17" spans="1:11" ht="18.350000000000001" customHeight="1" x14ac:dyDescent="0.3">
      <c r="A17" s="10"/>
      <c r="B17" s="10"/>
      <c r="C17" s="15" t="str">
        <f>IF(B17&lt;&gt;"",'加班費明細(總表)'!D7,"")</f>
        <v/>
      </c>
      <c r="D17" s="10"/>
      <c r="E17" s="10"/>
      <c r="F17" s="15" t="str">
        <f t="shared" si="0"/>
        <v>-</v>
      </c>
      <c r="G17" s="15" t="str">
        <f t="shared" si="1"/>
        <v>-</v>
      </c>
      <c r="H17" s="15" t="str">
        <f t="shared" si="2"/>
        <v>-</v>
      </c>
      <c r="I17" s="15" t="str">
        <f t="shared" si="3"/>
        <v>-</v>
      </c>
      <c r="J17" s="76"/>
      <c r="K17" s="77"/>
    </row>
    <row r="18" spans="1:11" ht="18.350000000000001" customHeight="1" x14ac:dyDescent="0.3">
      <c r="A18" s="10"/>
      <c r="B18" s="10"/>
      <c r="C18" s="15" t="str">
        <f>IF(B18&lt;&gt;"",'加班費明細(總表)'!D7,"")</f>
        <v/>
      </c>
      <c r="D18" s="10"/>
      <c r="E18" s="10"/>
      <c r="F18" s="15" t="str">
        <f t="shared" si="0"/>
        <v>-</v>
      </c>
      <c r="G18" s="15" t="str">
        <f t="shared" si="1"/>
        <v>-</v>
      </c>
      <c r="H18" s="15" t="str">
        <f t="shared" si="2"/>
        <v>-</v>
      </c>
      <c r="I18" s="15" t="str">
        <f t="shared" si="3"/>
        <v>-</v>
      </c>
      <c r="J18" s="76"/>
      <c r="K18" s="77"/>
    </row>
    <row r="19" spans="1:11" ht="18.350000000000001" customHeight="1" x14ac:dyDescent="0.3">
      <c r="A19" s="10"/>
      <c r="B19" s="10"/>
      <c r="C19" s="15" t="str">
        <f>IF(B19&lt;&gt;"",'加班費明細(總表)'!D7,"")</f>
        <v/>
      </c>
      <c r="D19" s="10"/>
      <c r="E19" s="10"/>
      <c r="F19" s="15" t="str">
        <f t="shared" si="0"/>
        <v>-</v>
      </c>
      <c r="G19" s="15" t="str">
        <f t="shared" si="1"/>
        <v>-</v>
      </c>
      <c r="H19" s="15" t="str">
        <f t="shared" si="2"/>
        <v>-</v>
      </c>
      <c r="I19" s="15" t="str">
        <f t="shared" si="3"/>
        <v>-</v>
      </c>
      <c r="J19" s="76"/>
      <c r="K19" s="77"/>
    </row>
    <row r="20" spans="1:11" ht="18.350000000000001" customHeight="1" x14ac:dyDescent="0.3">
      <c r="A20" s="10"/>
      <c r="B20" s="10"/>
      <c r="C20" s="15" t="str">
        <f>IF(B20&lt;&gt;"",'加班費明細(總表)'!D7,"")</f>
        <v/>
      </c>
      <c r="D20" s="10"/>
      <c r="E20" s="10"/>
      <c r="F20" s="15" t="str">
        <f t="shared" si="0"/>
        <v>-</v>
      </c>
      <c r="G20" s="15" t="str">
        <f t="shared" si="1"/>
        <v>-</v>
      </c>
      <c r="H20" s="15" t="str">
        <f t="shared" si="2"/>
        <v>-</v>
      </c>
      <c r="I20" s="15" t="str">
        <f t="shared" si="3"/>
        <v>-</v>
      </c>
      <c r="J20" s="76"/>
      <c r="K20" s="77"/>
    </row>
    <row r="21" spans="1:11" ht="18.350000000000001" customHeight="1" x14ac:dyDescent="0.3">
      <c r="A21" s="10"/>
      <c r="B21" s="10"/>
      <c r="C21" s="15" t="str">
        <f>IF(B21&lt;&gt;"",'加班費明細(總表)'!D7,"")</f>
        <v/>
      </c>
      <c r="D21" s="10"/>
      <c r="E21" s="10"/>
      <c r="F21" s="15" t="str">
        <f t="shared" si="0"/>
        <v>-</v>
      </c>
      <c r="G21" s="15" t="str">
        <f t="shared" si="1"/>
        <v>-</v>
      </c>
      <c r="H21" s="15" t="str">
        <f t="shared" si="2"/>
        <v>-</v>
      </c>
      <c r="I21" s="15" t="str">
        <f t="shared" si="3"/>
        <v>-</v>
      </c>
      <c r="J21" s="76"/>
      <c r="K21" s="77"/>
    </row>
    <row r="22" spans="1:11" ht="18.350000000000001" customHeight="1" x14ac:dyDescent="0.3">
      <c r="A22" s="10"/>
      <c r="B22" s="10"/>
      <c r="C22" s="15" t="str">
        <f>IF(B22&lt;&gt;"",'加班費明細(總表)'!D7,"")</f>
        <v/>
      </c>
      <c r="D22" s="10"/>
      <c r="E22" s="10"/>
      <c r="F22" s="15" t="str">
        <f t="shared" si="0"/>
        <v>-</v>
      </c>
      <c r="G22" s="15" t="str">
        <f t="shared" si="1"/>
        <v>-</v>
      </c>
      <c r="H22" s="15" t="str">
        <f t="shared" si="2"/>
        <v>-</v>
      </c>
      <c r="I22" s="15" t="str">
        <f t="shared" si="3"/>
        <v>-</v>
      </c>
      <c r="J22" s="76"/>
      <c r="K22" s="77"/>
    </row>
    <row r="23" spans="1:11" ht="18.350000000000001" customHeight="1" x14ac:dyDescent="0.3">
      <c r="A23" s="10"/>
      <c r="B23" s="10"/>
      <c r="C23" s="15" t="str">
        <f>IF(B23&lt;&gt;"",'加班費明細(總表)'!D7,"")</f>
        <v/>
      </c>
      <c r="D23" s="10"/>
      <c r="E23" s="10"/>
      <c r="F23" s="15" t="str">
        <f t="shared" si="0"/>
        <v>-</v>
      </c>
      <c r="G23" s="15" t="str">
        <f t="shared" si="1"/>
        <v>-</v>
      </c>
      <c r="H23" s="15" t="str">
        <f t="shared" si="2"/>
        <v>-</v>
      </c>
      <c r="I23" s="15" t="str">
        <f t="shared" si="3"/>
        <v>-</v>
      </c>
      <c r="J23" s="76"/>
      <c r="K23" s="77"/>
    </row>
    <row r="24" spans="1:11" ht="18.350000000000001" customHeight="1" x14ac:dyDescent="0.3">
      <c r="A24" s="10"/>
      <c r="B24" s="10"/>
      <c r="C24" s="15" t="str">
        <f>IF(B24&lt;&gt;"",'加班費明細(總表)'!D7,"")</f>
        <v/>
      </c>
      <c r="D24" s="10"/>
      <c r="E24" s="10"/>
      <c r="F24" s="15" t="str">
        <f t="shared" si="0"/>
        <v>-</v>
      </c>
      <c r="G24" s="15" t="str">
        <f t="shared" si="1"/>
        <v>-</v>
      </c>
      <c r="H24" s="15" t="str">
        <f t="shared" si="2"/>
        <v>-</v>
      </c>
      <c r="I24" s="15" t="str">
        <f t="shared" si="3"/>
        <v>-</v>
      </c>
      <c r="J24" s="76"/>
      <c r="K24" s="77"/>
    </row>
    <row r="25" spans="1:11" ht="18.350000000000001" customHeight="1" x14ac:dyDescent="0.3">
      <c r="A25" s="10"/>
      <c r="B25" s="10"/>
      <c r="C25" s="15" t="str">
        <f>IF(B25&lt;&gt;"",'加班費明細(總表)'!D7,"")</f>
        <v/>
      </c>
      <c r="D25" s="10"/>
      <c r="E25" s="10"/>
      <c r="F25" s="15" t="str">
        <f t="shared" si="0"/>
        <v>-</v>
      </c>
      <c r="G25" s="15" t="str">
        <f t="shared" si="1"/>
        <v>-</v>
      </c>
      <c r="H25" s="15" t="str">
        <f t="shared" si="2"/>
        <v>-</v>
      </c>
      <c r="I25" s="15" t="str">
        <f t="shared" si="3"/>
        <v>-</v>
      </c>
      <c r="J25" s="76"/>
      <c r="K25" s="77"/>
    </row>
    <row r="26" spans="1:11" ht="18.350000000000001" customHeight="1" x14ac:dyDescent="0.3">
      <c r="A26" s="10"/>
      <c r="B26" s="10"/>
      <c r="C26" s="15" t="str">
        <f>IF(B26&lt;&gt;"",'加班費明細(總表)'!D7,"")</f>
        <v/>
      </c>
      <c r="D26" s="10"/>
      <c r="E26" s="10"/>
      <c r="F26" s="15" t="str">
        <f t="shared" si="0"/>
        <v>-</v>
      </c>
      <c r="G26" s="15" t="str">
        <f t="shared" si="1"/>
        <v>-</v>
      </c>
      <c r="H26" s="15" t="str">
        <f t="shared" si="2"/>
        <v>-</v>
      </c>
      <c r="I26" s="15" t="str">
        <f t="shared" si="3"/>
        <v>-</v>
      </c>
      <c r="J26" s="76"/>
      <c r="K26" s="77"/>
    </row>
    <row r="27" spans="1:11" ht="22.25" x14ac:dyDescent="0.3">
      <c r="A27" s="55" t="s">
        <v>17</v>
      </c>
      <c r="B27" s="56"/>
      <c r="C27" s="57"/>
      <c r="D27" s="16">
        <f>SUM(D7:D26)</f>
        <v>0</v>
      </c>
      <c r="E27" s="16">
        <f>SUM(E7:E26)</f>
        <v>0</v>
      </c>
      <c r="F27" s="16">
        <f t="shared" ref="F27:I27" si="4">SUM(F7:F26)</f>
        <v>0</v>
      </c>
      <c r="G27" s="16">
        <f t="shared" si="4"/>
        <v>0</v>
      </c>
      <c r="H27" s="16">
        <f t="shared" si="4"/>
        <v>0</v>
      </c>
      <c r="I27" s="16">
        <f t="shared" si="4"/>
        <v>0</v>
      </c>
      <c r="J27" s="78"/>
      <c r="K27" s="79"/>
    </row>
  </sheetData>
  <sheetProtection algorithmName="SHA-512" hashValue="RUIiwxEtjexuzEku+GDPsQHGOS4ojEIGuNOV3R6oke1qRhKdvJ7Pz6HrBxuVoJbXbFfECxjOzlUUwO/MBkEctg==" saltValue="VzPHN93RRK/gWlxqNJGhjg==" spinCount="100000" sheet="1" objects="1" scenarios="1"/>
  <mergeCells count="32">
    <mergeCell ref="J8:K8"/>
    <mergeCell ref="A4:A6"/>
    <mergeCell ref="B4:B6"/>
    <mergeCell ref="C4:C6"/>
    <mergeCell ref="D4:E4"/>
    <mergeCell ref="F4:F6"/>
    <mergeCell ref="G4:G6"/>
    <mergeCell ref="H4:H6"/>
    <mergeCell ref="I4:I6"/>
    <mergeCell ref="J4:K6"/>
    <mergeCell ref="D5:E5"/>
    <mergeCell ref="J7:K7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A27:C27"/>
    <mergeCell ref="J27:K27"/>
    <mergeCell ref="J21:K21"/>
    <mergeCell ref="J22:K22"/>
    <mergeCell ref="J23:K23"/>
    <mergeCell ref="J24:K24"/>
    <mergeCell ref="J25:K25"/>
    <mergeCell ref="J26:K26"/>
  </mergeCells>
  <phoneticPr fontId="2" type="noConversion"/>
  <dataValidations count="3">
    <dataValidation type="list" allowBlank="1" showInputMessage="1" showErrorMessage="1" sqref="B7:B26" xr:uid="{34FBC031-347C-40B9-8320-7E0253B2B158}">
      <formula1>",工作日,國定假日"</formula1>
    </dataValidation>
    <dataValidation type="custom" showInputMessage="1" showErrorMessage="1" errorTitle="分鐘數輸入錯誤" error="請先選日期性質，再輸入分鐘數。_x000a_分鐘數必須為介於 0 ~ 59 的正整數。_x000a_工作總時數必須大於約定時數，且不得超過12小時。" sqref="E7:E26" xr:uid="{3CB56278-1196-43CC-B89D-B271E8FC6278}">
      <formula1>AND(B7&lt;&gt;"", (D7+E7/60)&gt;=C7, (D7+E7/60)&lt;=12, E7&gt;=0, E7&lt;=59, INT(E7)=E7)</formula1>
    </dataValidation>
    <dataValidation type="custom" showInputMessage="1" showErrorMessage="1" errorTitle="✖時數輸入錯誤" error="請先選擇日期性質，再輸入工作時數。_x000a_工作時數不得小於約定時數，且不可超過12小時。" sqref="D7:D26" xr:uid="{749736AB-EF17-4A1A-B33E-504C34197A21}">
      <formula1>AND(B7&lt;&gt;"", (D7+E7/60)&gt;=C7, (D7+E7/60)&lt;=12)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0131-C093-44AA-B357-DE69E2FBFBDD}">
  <dimension ref="A1:K27"/>
  <sheetViews>
    <sheetView workbookViewId="0">
      <selection activeCell="A7" sqref="A7"/>
    </sheetView>
  </sheetViews>
  <sheetFormatPr defaultRowHeight="16.399999999999999" x14ac:dyDescent="0.3"/>
  <cols>
    <col min="1" max="12" width="12.625" customWidth="1"/>
  </cols>
  <sheetData>
    <row r="1" spans="1:11" ht="18.350000000000001" x14ac:dyDescent="0.3">
      <c r="A1" s="3" t="s">
        <v>0</v>
      </c>
      <c r="B1" s="3">
        <f>'加班費明細(總表)'!A8</f>
        <v>3</v>
      </c>
    </row>
    <row r="2" spans="1:11" ht="18.350000000000001" x14ac:dyDescent="0.3">
      <c r="A2" s="3" t="s">
        <v>1</v>
      </c>
      <c r="B2" s="3">
        <f>'加班費明細(總表)'!B8</f>
        <v>0</v>
      </c>
    </row>
    <row r="3" spans="1:11" x14ac:dyDescent="0.3">
      <c r="A3" s="4" t="s">
        <v>32</v>
      </c>
      <c r="B3" s="5"/>
      <c r="E3" s="5"/>
      <c r="F3" s="5"/>
      <c r="G3" s="5"/>
    </row>
    <row r="4" spans="1:11" ht="16.399999999999999" customHeight="1" x14ac:dyDescent="0.3">
      <c r="A4" s="72" t="s">
        <v>3</v>
      </c>
      <c r="B4" s="72" t="s">
        <v>15</v>
      </c>
      <c r="C4" s="73" t="s">
        <v>34</v>
      </c>
      <c r="D4" s="69" t="s">
        <v>28</v>
      </c>
      <c r="E4" s="69"/>
      <c r="F4" s="48" t="s">
        <v>8</v>
      </c>
      <c r="G4" s="60" t="s">
        <v>9</v>
      </c>
      <c r="H4" s="48" t="s">
        <v>7</v>
      </c>
      <c r="I4" s="48" t="s">
        <v>10</v>
      </c>
      <c r="J4" s="63" t="s">
        <v>19</v>
      </c>
      <c r="K4" s="64"/>
    </row>
    <row r="5" spans="1:11" x14ac:dyDescent="0.3">
      <c r="A5" s="58"/>
      <c r="B5" s="58"/>
      <c r="C5" s="74"/>
      <c r="D5" s="70" t="s">
        <v>29</v>
      </c>
      <c r="E5" s="71"/>
      <c r="F5" s="58"/>
      <c r="G5" s="61"/>
      <c r="H5" s="58"/>
      <c r="I5" s="58"/>
      <c r="J5" s="65"/>
      <c r="K5" s="66"/>
    </row>
    <row r="6" spans="1:11" x14ac:dyDescent="0.3">
      <c r="A6" s="59"/>
      <c r="B6" s="59"/>
      <c r="C6" s="75"/>
      <c r="D6" s="13" t="s">
        <v>30</v>
      </c>
      <c r="E6" s="14" t="s">
        <v>31</v>
      </c>
      <c r="F6" s="59"/>
      <c r="G6" s="62"/>
      <c r="H6" s="59"/>
      <c r="I6" s="59"/>
      <c r="J6" s="67"/>
      <c r="K6" s="68"/>
    </row>
    <row r="7" spans="1:11" ht="18.350000000000001" customHeight="1" x14ac:dyDescent="0.3">
      <c r="A7" s="11">
        <v>45719</v>
      </c>
      <c r="B7" s="12" t="s">
        <v>16</v>
      </c>
      <c r="C7" s="15">
        <f>IF(B7&lt;&gt;"",'加班費明細(總表)'!D8,"")</f>
        <v>0</v>
      </c>
      <c r="D7" s="10"/>
      <c r="E7" s="12"/>
      <c r="F7" s="15" t="str">
        <f>IF(
   B7="工作日",
   IF(D7 + E7/60 &lt;= C7, "-", IF(D7 + E7/60 &lt;= 8, IF(D7 + E7/60 - C7=0, "-", D7 + E7/60 - C7), IF(MAX(0, 8 - C7)=0, "-", MAX(0, 8 - C7)))),
   IF(B7="國定假日",
      IF(D7 + E7/60 &lt;= C7, IF(D7 + E7/60=0, "-", D7 + E7/60),
         IF(C7=0, "-", C7)),
      "-")
)</f>
        <v>-</v>
      </c>
      <c r="G7" s="15" t="str">
        <f>IF(
   B7="工作日",
   IF(D7 + E7/60 &lt;= 8, "-",
      IF(D7 + E7/60 &lt;= 10, IF(D7 + E7/60 - 8 = 0, "-", D7 + E7/60 - 8), 2)),
   IF(B7="國定假日",
      IF(D7 + E7/60 &lt;= 8, "-",
         IF(D7 + E7/60 &lt;= 10, IF(D7 + E7/60 - 8 = 0, "-", D7 + E7/60 - 8), 2)),
      "-")
)</f>
        <v>-</v>
      </c>
      <c r="H7" s="15" t="str">
        <f>IF(D7 + E7/60 &gt; 10, IF(D7 + E7/60 - 10 = 0, "-", D7 + E7/60 - 10), "-")</f>
        <v>-</v>
      </c>
      <c r="I7" s="15" t="str">
        <f>IF(
   B7="國定假日",
   IF(D7 + E7/60 &lt;= C7, "-",
      IF(D7 + E7/60 &lt;= 8, IF(D7 + E7/60 - C7 = 0, "-", D7 + E7/60 - C7),
         IF(8 - C7 = 0, "-", 8 - C7))),
   "-")</f>
        <v>-</v>
      </c>
      <c r="J7" s="76"/>
      <c r="K7" s="77"/>
    </row>
    <row r="8" spans="1:11" ht="18.350000000000001" customHeight="1" x14ac:dyDescent="0.3">
      <c r="A8" s="9"/>
      <c r="B8" s="10"/>
      <c r="C8" s="15" t="str">
        <f>IF(B8&lt;&gt;"",'加班費明細(總表)'!D8,"")</f>
        <v/>
      </c>
      <c r="D8" s="10"/>
      <c r="E8" s="10"/>
      <c r="F8" s="15" t="str">
        <f t="shared" ref="F8:F26" si="0">IF(
   B8="工作日",
   IF(D8 + E8/60 &lt;= C8, "-", IF(D8 + E8/60 &lt;= 8, IF(D8 + E8/60 - C8=0, "-", D8 + E8/60 - C8), IF(MAX(0, 8 - C8)=0, "-", MAX(0, 8 - C8)))),
   IF(B8="國定假日",
      IF(D8 + E8/60 &lt;= C8, IF(D8 + E8/60=0, "-", D8 + E8/60),
         IF(C8=0, "-", C8)),
      "-")
)</f>
        <v>-</v>
      </c>
      <c r="G8" s="15" t="str">
        <f t="shared" ref="G8:G26" si="1">IF(
   B8="工作日",
   IF(D8 + E8/60 &lt;= 8, "-",
      IF(D8 + E8/60 &lt;= 10, IF(D8 + E8/60 - 8 = 0, "-", D8 + E8/60 - 8), 2)),
   IF(B8="國定假日",
      IF(D8 + E8/60 &lt;= 8, "-",
         IF(D8 + E8/60 &lt;= 10, IF(D8 + E8/60 - 8 = 0, "-", D8 + E8/60 - 8), 2)),
      "-")
)</f>
        <v>-</v>
      </c>
      <c r="H8" s="15" t="str">
        <f t="shared" ref="H8:H26" si="2">IF(D8 + E8/60 &gt; 10, IF(D8 + E8/60 - 10 = 0, "-", D8 + E8/60 - 10), "-")</f>
        <v>-</v>
      </c>
      <c r="I8" s="15" t="str">
        <f t="shared" ref="I8:I26" si="3">IF(
   B8="國定假日",
   IF(D8 + E8/60 &lt;= C8, "-",
      IF(D8 + E8/60 &lt;= 8, IF(D8 + E8/60 - C8 = 0, "-", D8 + E8/60 - C8),
         IF(8 - C8 = 0, "-", 8 - C8))),
   "-")</f>
        <v>-</v>
      </c>
      <c r="J8" s="76"/>
      <c r="K8" s="77"/>
    </row>
    <row r="9" spans="1:11" ht="18.350000000000001" customHeight="1" x14ac:dyDescent="0.3">
      <c r="A9" s="10"/>
      <c r="B9" s="10"/>
      <c r="C9" s="15" t="str">
        <f>IF(B9&lt;&gt;"",'加班費明細(總表)'!D8,"")</f>
        <v/>
      </c>
      <c r="D9" s="10"/>
      <c r="E9" s="10"/>
      <c r="F9" s="15" t="str">
        <f t="shared" si="0"/>
        <v>-</v>
      </c>
      <c r="G9" s="15" t="str">
        <f t="shared" si="1"/>
        <v>-</v>
      </c>
      <c r="H9" s="15" t="str">
        <f t="shared" si="2"/>
        <v>-</v>
      </c>
      <c r="I9" s="15" t="str">
        <f t="shared" si="3"/>
        <v>-</v>
      </c>
      <c r="J9" s="76"/>
      <c r="K9" s="77"/>
    </row>
    <row r="10" spans="1:11" ht="18.350000000000001" customHeight="1" x14ac:dyDescent="0.3">
      <c r="A10" s="10"/>
      <c r="B10" s="10"/>
      <c r="C10" s="15" t="str">
        <f>IF(B10&lt;&gt;"",'加班費明細(總表)'!D8,"")</f>
        <v/>
      </c>
      <c r="D10" s="10"/>
      <c r="E10" s="10"/>
      <c r="F10" s="15" t="str">
        <f t="shared" si="0"/>
        <v>-</v>
      </c>
      <c r="G10" s="15" t="str">
        <f t="shared" si="1"/>
        <v>-</v>
      </c>
      <c r="H10" s="15" t="str">
        <f t="shared" si="2"/>
        <v>-</v>
      </c>
      <c r="I10" s="15" t="str">
        <f t="shared" si="3"/>
        <v>-</v>
      </c>
      <c r="J10" s="76"/>
      <c r="K10" s="77"/>
    </row>
    <row r="11" spans="1:11" ht="18.350000000000001" customHeight="1" x14ac:dyDescent="0.3">
      <c r="A11" s="10"/>
      <c r="B11" s="10"/>
      <c r="C11" s="15" t="str">
        <f>IF(B11&lt;&gt;"",'加班費明細(總表)'!D8,"")</f>
        <v/>
      </c>
      <c r="D11" s="10"/>
      <c r="E11" s="10"/>
      <c r="F11" s="15" t="str">
        <f t="shared" si="0"/>
        <v>-</v>
      </c>
      <c r="G11" s="15" t="str">
        <f t="shared" si="1"/>
        <v>-</v>
      </c>
      <c r="H11" s="15" t="str">
        <f t="shared" si="2"/>
        <v>-</v>
      </c>
      <c r="I11" s="15" t="str">
        <f t="shared" si="3"/>
        <v>-</v>
      </c>
      <c r="J11" s="76"/>
      <c r="K11" s="77"/>
    </row>
    <row r="12" spans="1:11" ht="18.350000000000001" customHeight="1" x14ac:dyDescent="0.3">
      <c r="A12" s="10"/>
      <c r="B12" s="10"/>
      <c r="C12" s="15" t="str">
        <f>IF(B12&lt;&gt;"",'加班費明細(總表)'!D8,"")</f>
        <v/>
      </c>
      <c r="D12" s="10"/>
      <c r="E12" s="10"/>
      <c r="F12" s="15" t="str">
        <f t="shared" si="0"/>
        <v>-</v>
      </c>
      <c r="G12" s="15" t="str">
        <f t="shared" si="1"/>
        <v>-</v>
      </c>
      <c r="H12" s="15" t="str">
        <f t="shared" si="2"/>
        <v>-</v>
      </c>
      <c r="I12" s="15" t="str">
        <f t="shared" si="3"/>
        <v>-</v>
      </c>
      <c r="J12" s="76"/>
      <c r="K12" s="77"/>
    </row>
    <row r="13" spans="1:11" ht="18.350000000000001" customHeight="1" x14ac:dyDescent="0.3">
      <c r="A13" s="10"/>
      <c r="B13" s="10"/>
      <c r="C13" s="15" t="str">
        <f>IF(B13&lt;&gt;"",'加班費明細(總表)'!D8,"")</f>
        <v/>
      </c>
      <c r="D13" s="10"/>
      <c r="E13" s="10"/>
      <c r="F13" s="15" t="str">
        <f t="shared" si="0"/>
        <v>-</v>
      </c>
      <c r="G13" s="15" t="str">
        <f t="shared" si="1"/>
        <v>-</v>
      </c>
      <c r="H13" s="15" t="str">
        <f t="shared" si="2"/>
        <v>-</v>
      </c>
      <c r="I13" s="15" t="str">
        <f t="shared" si="3"/>
        <v>-</v>
      </c>
      <c r="J13" s="76"/>
      <c r="K13" s="77"/>
    </row>
    <row r="14" spans="1:11" ht="18.350000000000001" customHeight="1" x14ac:dyDescent="0.3">
      <c r="A14" s="10"/>
      <c r="B14" s="10"/>
      <c r="C14" s="15" t="str">
        <f>IF(B14&lt;&gt;"",'加班費明細(總表)'!D8,"")</f>
        <v/>
      </c>
      <c r="D14" s="10"/>
      <c r="E14" s="10"/>
      <c r="F14" s="15" t="str">
        <f t="shared" si="0"/>
        <v>-</v>
      </c>
      <c r="G14" s="15" t="str">
        <f t="shared" si="1"/>
        <v>-</v>
      </c>
      <c r="H14" s="15" t="str">
        <f t="shared" si="2"/>
        <v>-</v>
      </c>
      <c r="I14" s="15" t="str">
        <f t="shared" si="3"/>
        <v>-</v>
      </c>
      <c r="J14" s="76"/>
      <c r="K14" s="77"/>
    </row>
    <row r="15" spans="1:11" ht="18.350000000000001" customHeight="1" x14ac:dyDescent="0.3">
      <c r="A15" s="10"/>
      <c r="B15" s="10"/>
      <c r="C15" s="15" t="str">
        <f>IF(B15&lt;&gt;"",'加班費明細(總表)'!D8,"")</f>
        <v/>
      </c>
      <c r="D15" s="10"/>
      <c r="E15" s="10"/>
      <c r="F15" s="15" t="str">
        <f t="shared" si="0"/>
        <v>-</v>
      </c>
      <c r="G15" s="15" t="str">
        <f t="shared" si="1"/>
        <v>-</v>
      </c>
      <c r="H15" s="15" t="str">
        <f t="shared" si="2"/>
        <v>-</v>
      </c>
      <c r="I15" s="15" t="str">
        <f t="shared" si="3"/>
        <v>-</v>
      </c>
      <c r="J15" s="76"/>
      <c r="K15" s="77"/>
    </row>
    <row r="16" spans="1:11" ht="18.350000000000001" customHeight="1" x14ac:dyDescent="0.3">
      <c r="A16" s="10"/>
      <c r="B16" s="10"/>
      <c r="C16" s="15" t="str">
        <f>IF(B16&lt;&gt;"",'加班費明細(總表)'!D8,"")</f>
        <v/>
      </c>
      <c r="D16" s="10"/>
      <c r="E16" s="10"/>
      <c r="F16" s="15" t="str">
        <f t="shared" si="0"/>
        <v>-</v>
      </c>
      <c r="G16" s="15" t="str">
        <f t="shared" si="1"/>
        <v>-</v>
      </c>
      <c r="H16" s="15" t="str">
        <f t="shared" si="2"/>
        <v>-</v>
      </c>
      <c r="I16" s="15" t="str">
        <f t="shared" si="3"/>
        <v>-</v>
      </c>
      <c r="J16" s="76"/>
      <c r="K16" s="77"/>
    </row>
    <row r="17" spans="1:11" ht="18.350000000000001" customHeight="1" x14ac:dyDescent="0.3">
      <c r="A17" s="10"/>
      <c r="B17" s="10"/>
      <c r="C17" s="15" t="str">
        <f>IF(B17&lt;&gt;"",'加班費明細(總表)'!D8,"")</f>
        <v/>
      </c>
      <c r="D17" s="10"/>
      <c r="E17" s="10"/>
      <c r="F17" s="15" t="str">
        <f t="shared" si="0"/>
        <v>-</v>
      </c>
      <c r="G17" s="15" t="str">
        <f t="shared" si="1"/>
        <v>-</v>
      </c>
      <c r="H17" s="15" t="str">
        <f t="shared" si="2"/>
        <v>-</v>
      </c>
      <c r="I17" s="15" t="str">
        <f t="shared" si="3"/>
        <v>-</v>
      </c>
      <c r="J17" s="76"/>
      <c r="K17" s="77"/>
    </row>
    <row r="18" spans="1:11" ht="18.350000000000001" customHeight="1" x14ac:dyDescent="0.3">
      <c r="A18" s="10"/>
      <c r="B18" s="10"/>
      <c r="C18" s="15" t="str">
        <f>IF(B18&lt;&gt;"",'加班費明細(總表)'!D8,"")</f>
        <v/>
      </c>
      <c r="D18" s="10"/>
      <c r="E18" s="10"/>
      <c r="F18" s="15" t="str">
        <f t="shared" si="0"/>
        <v>-</v>
      </c>
      <c r="G18" s="15" t="str">
        <f t="shared" si="1"/>
        <v>-</v>
      </c>
      <c r="H18" s="15" t="str">
        <f t="shared" si="2"/>
        <v>-</v>
      </c>
      <c r="I18" s="15" t="str">
        <f t="shared" si="3"/>
        <v>-</v>
      </c>
      <c r="J18" s="76"/>
      <c r="K18" s="77"/>
    </row>
    <row r="19" spans="1:11" ht="18.350000000000001" customHeight="1" x14ac:dyDescent="0.3">
      <c r="A19" s="10"/>
      <c r="B19" s="10"/>
      <c r="C19" s="15" t="str">
        <f>IF(B19&lt;&gt;"",'加班費明細(總表)'!D8,"")</f>
        <v/>
      </c>
      <c r="D19" s="10"/>
      <c r="E19" s="10"/>
      <c r="F19" s="15" t="str">
        <f t="shared" si="0"/>
        <v>-</v>
      </c>
      <c r="G19" s="15" t="str">
        <f t="shared" si="1"/>
        <v>-</v>
      </c>
      <c r="H19" s="15" t="str">
        <f t="shared" si="2"/>
        <v>-</v>
      </c>
      <c r="I19" s="15" t="str">
        <f t="shared" si="3"/>
        <v>-</v>
      </c>
      <c r="J19" s="76"/>
      <c r="K19" s="77"/>
    </row>
    <row r="20" spans="1:11" ht="18.350000000000001" customHeight="1" x14ac:dyDescent="0.3">
      <c r="A20" s="10"/>
      <c r="B20" s="10"/>
      <c r="C20" s="15" t="str">
        <f>IF(B20&lt;&gt;"",'加班費明細(總表)'!D8,"")</f>
        <v/>
      </c>
      <c r="D20" s="10"/>
      <c r="E20" s="10"/>
      <c r="F20" s="15" t="str">
        <f t="shared" si="0"/>
        <v>-</v>
      </c>
      <c r="G20" s="15" t="str">
        <f t="shared" si="1"/>
        <v>-</v>
      </c>
      <c r="H20" s="15" t="str">
        <f t="shared" si="2"/>
        <v>-</v>
      </c>
      <c r="I20" s="15" t="str">
        <f t="shared" si="3"/>
        <v>-</v>
      </c>
      <c r="J20" s="76"/>
      <c r="K20" s="77"/>
    </row>
    <row r="21" spans="1:11" ht="18.350000000000001" customHeight="1" x14ac:dyDescent="0.3">
      <c r="A21" s="10"/>
      <c r="B21" s="10"/>
      <c r="C21" s="15" t="str">
        <f>IF(B21&lt;&gt;"",'加班費明細(總表)'!D8,"")</f>
        <v/>
      </c>
      <c r="D21" s="10"/>
      <c r="E21" s="10"/>
      <c r="F21" s="15" t="str">
        <f t="shared" si="0"/>
        <v>-</v>
      </c>
      <c r="G21" s="15" t="str">
        <f t="shared" si="1"/>
        <v>-</v>
      </c>
      <c r="H21" s="15" t="str">
        <f t="shared" si="2"/>
        <v>-</v>
      </c>
      <c r="I21" s="15" t="str">
        <f t="shared" si="3"/>
        <v>-</v>
      </c>
      <c r="J21" s="76"/>
      <c r="K21" s="77"/>
    </row>
    <row r="22" spans="1:11" ht="18.350000000000001" customHeight="1" x14ac:dyDescent="0.3">
      <c r="A22" s="10"/>
      <c r="B22" s="10"/>
      <c r="C22" s="15" t="str">
        <f>IF(B22&lt;&gt;"",'加班費明細(總表)'!D8,"")</f>
        <v/>
      </c>
      <c r="D22" s="10"/>
      <c r="E22" s="10"/>
      <c r="F22" s="15" t="str">
        <f t="shared" si="0"/>
        <v>-</v>
      </c>
      <c r="G22" s="15" t="str">
        <f t="shared" si="1"/>
        <v>-</v>
      </c>
      <c r="H22" s="15" t="str">
        <f t="shared" si="2"/>
        <v>-</v>
      </c>
      <c r="I22" s="15" t="str">
        <f t="shared" si="3"/>
        <v>-</v>
      </c>
      <c r="J22" s="76"/>
      <c r="K22" s="77"/>
    </row>
    <row r="23" spans="1:11" ht="18.350000000000001" customHeight="1" x14ac:dyDescent="0.3">
      <c r="A23" s="10"/>
      <c r="B23" s="10"/>
      <c r="C23" s="15" t="str">
        <f>IF(B23&lt;&gt;"",'加班費明細(總表)'!D8,"")</f>
        <v/>
      </c>
      <c r="D23" s="10"/>
      <c r="E23" s="10"/>
      <c r="F23" s="15" t="str">
        <f t="shared" si="0"/>
        <v>-</v>
      </c>
      <c r="G23" s="15" t="str">
        <f t="shared" si="1"/>
        <v>-</v>
      </c>
      <c r="H23" s="15" t="str">
        <f t="shared" si="2"/>
        <v>-</v>
      </c>
      <c r="I23" s="15" t="str">
        <f t="shared" si="3"/>
        <v>-</v>
      </c>
      <c r="J23" s="76"/>
      <c r="K23" s="77"/>
    </row>
    <row r="24" spans="1:11" ht="18.350000000000001" customHeight="1" x14ac:dyDescent="0.3">
      <c r="A24" s="10"/>
      <c r="B24" s="10"/>
      <c r="C24" s="15" t="str">
        <f>IF(B24&lt;&gt;"",'加班費明細(總表)'!D8,"")</f>
        <v/>
      </c>
      <c r="D24" s="10"/>
      <c r="E24" s="10"/>
      <c r="F24" s="15" t="str">
        <f t="shared" si="0"/>
        <v>-</v>
      </c>
      <c r="G24" s="15" t="str">
        <f t="shared" si="1"/>
        <v>-</v>
      </c>
      <c r="H24" s="15" t="str">
        <f t="shared" si="2"/>
        <v>-</v>
      </c>
      <c r="I24" s="15" t="str">
        <f t="shared" si="3"/>
        <v>-</v>
      </c>
      <c r="J24" s="76"/>
      <c r="K24" s="77"/>
    </row>
    <row r="25" spans="1:11" ht="18.350000000000001" customHeight="1" x14ac:dyDescent="0.3">
      <c r="A25" s="10"/>
      <c r="B25" s="10"/>
      <c r="C25" s="15" t="str">
        <f>IF(B25&lt;&gt;"",'加班費明細(總表)'!D8,"")</f>
        <v/>
      </c>
      <c r="D25" s="10"/>
      <c r="E25" s="10"/>
      <c r="F25" s="15" t="str">
        <f t="shared" si="0"/>
        <v>-</v>
      </c>
      <c r="G25" s="15" t="str">
        <f t="shared" si="1"/>
        <v>-</v>
      </c>
      <c r="H25" s="15" t="str">
        <f t="shared" si="2"/>
        <v>-</v>
      </c>
      <c r="I25" s="15" t="str">
        <f t="shared" si="3"/>
        <v>-</v>
      </c>
      <c r="J25" s="76"/>
      <c r="K25" s="77"/>
    </row>
    <row r="26" spans="1:11" ht="18.350000000000001" customHeight="1" x14ac:dyDescent="0.3">
      <c r="A26" s="10"/>
      <c r="B26" s="10"/>
      <c r="C26" s="15" t="str">
        <f>IF(B26&lt;&gt;"",'加班費明細(總表)'!D8,"")</f>
        <v/>
      </c>
      <c r="D26" s="10"/>
      <c r="E26" s="10"/>
      <c r="F26" s="15" t="str">
        <f t="shared" si="0"/>
        <v>-</v>
      </c>
      <c r="G26" s="15" t="str">
        <f t="shared" si="1"/>
        <v>-</v>
      </c>
      <c r="H26" s="15" t="str">
        <f t="shared" si="2"/>
        <v>-</v>
      </c>
      <c r="I26" s="15" t="str">
        <f t="shared" si="3"/>
        <v>-</v>
      </c>
      <c r="J26" s="76"/>
      <c r="K26" s="77"/>
    </row>
    <row r="27" spans="1:11" ht="22.25" x14ac:dyDescent="0.3">
      <c r="A27" s="55" t="s">
        <v>17</v>
      </c>
      <c r="B27" s="56"/>
      <c r="C27" s="57"/>
      <c r="D27" s="16">
        <f>SUM(D7:D26)</f>
        <v>0</v>
      </c>
      <c r="E27" s="16">
        <f>SUM(E7:E26)</f>
        <v>0</v>
      </c>
      <c r="F27" s="16">
        <f t="shared" ref="F27:I27" si="4">SUM(F7:F26)</f>
        <v>0</v>
      </c>
      <c r="G27" s="16">
        <f t="shared" si="4"/>
        <v>0</v>
      </c>
      <c r="H27" s="16">
        <f t="shared" si="4"/>
        <v>0</v>
      </c>
      <c r="I27" s="16">
        <f t="shared" si="4"/>
        <v>0</v>
      </c>
      <c r="J27" s="78"/>
      <c r="K27" s="79"/>
    </row>
  </sheetData>
  <sheetProtection algorithmName="SHA-512" hashValue="xAwSDCjmbixUY8TB0mRfn9vOJM6bj3aqMpulmC3J8WWd/FxDDw5Z7GCN2u1n3cRzvAqu++Q0ivxiG9FYoVOt7w==" saltValue="pE3e2T8Mw7BlAeAkbgfgzg==" spinCount="100000" sheet="1" objects="1" scenarios="1"/>
  <mergeCells count="32">
    <mergeCell ref="J8:K8"/>
    <mergeCell ref="A4:A6"/>
    <mergeCell ref="B4:B6"/>
    <mergeCell ref="C4:C6"/>
    <mergeCell ref="D4:E4"/>
    <mergeCell ref="F4:F6"/>
    <mergeCell ref="G4:G6"/>
    <mergeCell ref="H4:H6"/>
    <mergeCell ref="I4:I6"/>
    <mergeCell ref="J4:K6"/>
    <mergeCell ref="D5:E5"/>
    <mergeCell ref="J7:K7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A27:C27"/>
    <mergeCell ref="J27:K27"/>
    <mergeCell ref="J21:K21"/>
    <mergeCell ref="J22:K22"/>
    <mergeCell ref="J23:K23"/>
    <mergeCell ref="J24:K24"/>
    <mergeCell ref="J25:K25"/>
    <mergeCell ref="J26:K26"/>
  </mergeCells>
  <phoneticPr fontId="2" type="noConversion"/>
  <dataValidations count="3">
    <dataValidation type="list" allowBlank="1" showInputMessage="1" showErrorMessage="1" sqref="B7:B26" xr:uid="{1A339599-C1AD-4B79-9A8A-67DC1A141A5D}">
      <formula1>",工作日,國定假日"</formula1>
    </dataValidation>
    <dataValidation type="custom" showInputMessage="1" showErrorMessage="1" errorTitle="分鐘數輸入錯誤" error="請先選日期性質，再輸入分鐘數。_x000a_分鐘數必須為介於 0 ~ 59 的正整數。_x000a_工作總時數必須大於約定時數，且不得超過12小時。" sqref="E7:E26" xr:uid="{19D8B676-6E18-4F47-BFAC-9FA838934052}">
      <formula1>AND(B7&lt;&gt;"", (D7+E7/60)&gt;=C7, (D7+E7/60)&lt;=12, E7&gt;=0, E7&lt;=59, INT(E7)=E7)</formula1>
    </dataValidation>
    <dataValidation type="custom" showInputMessage="1" showErrorMessage="1" errorTitle="✖時數輸入錯誤" error="請先選擇日期性質，再輸入工作時數。_x000a_工作時數不得小於約定時數，且不可超過12小時。" sqref="D7:D26" xr:uid="{093EA5FC-A26D-4BA4-863A-4D4437FC2727}">
      <formula1>AND(B7&lt;&gt;"", (D7+E7/60)&gt;=C7, (D7+E7/60)&lt;=12)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1AB39-27B6-4B9B-9F79-0BE912F47568}">
  <dimension ref="A1:K27"/>
  <sheetViews>
    <sheetView workbookViewId="0">
      <selection activeCell="D7" sqref="D7"/>
    </sheetView>
  </sheetViews>
  <sheetFormatPr defaultRowHeight="16.399999999999999" x14ac:dyDescent="0.3"/>
  <cols>
    <col min="1" max="12" width="12.625" customWidth="1"/>
  </cols>
  <sheetData>
    <row r="1" spans="1:11" ht="18.350000000000001" x14ac:dyDescent="0.3">
      <c r="A1" s="3" t="s">
        <v>0</v>
      </c>
      <c r="B1" s="3">
        <f>'加班費明細(總表)'!A9</f>
        <v>4</v>
      </c>
    </row>
    <row r="2" spans="1:11" ht="18.350000000000001" x14ac:dyDescent="0.3">
      <c r="A2" s="3" t="s">
        <v>1</v>
      </c>
      <c r="B2" s="3">
        <f>'加班費明細(總表)'!B9</f>
        <v>0</v>
      </c>
    </row>
    <row r="3" spans="1:11" x14ac:dyDescent="0.3">
      <c r="A3" s="4" t="s">
        <v>32</v>
      </c>
      <c r="B3" s="5"/>
      <c r="E3" s="5"/>
      <c r="F3" s="5"/>
      <c r="G3" s="5"/>
    </row>
    <row r="4" spans="1:11" ht="16.399999999999999" customHeight="1" x14ac:dyDescent="0.3">
      <c r="A4" s="72" t="s">
        <v>3</v>
      </c>
      <c r="B4" s="72" t="s">
        <v>15</v>
      </c>
      <c r="C4" s="73" t="s">
        <v>34</v>
      </c>
      <c r="D4" s="69" t="s">
        <v>28</v>
      </c>
      <c r="E4" s="69"/>
      <c r="F4" s="48" t="s">
        <v>8</v>
      </c>
      <c r="G4" s="60" t="s">
        <v>9</v>
      </c>
      <c r="H4" s="48" t="s">
        <v>7</v>
      </c>
      <c r="I4" s="48" t="s">
        <v>10</v>
      </c>
      <c r="J4" s="63" t="s">
        <v>19</v>
      </c>
      <c r="K4" s="64"/>
    </row>
    <row r="5" spans="1:11" x14ac:dyDescent="0.3">
      <c r="A5" s="58"/>
      <c r="B5" s="58"/>
      <c r="C5" s="74"/>
      <c r="D5" s="70" t="s">
        <v>29</v>
      </c>
      <c r="E5" s="71"/>
      <c r="F5" s="58"/>
      <c r="G5" s="61"/>
      <c r="H5" s="58"/>
      <c r="I5" s="58"/>
      <c r="J5" s="65"/>
      <c r="K5" s="66"/>
    </row>
    <row r="6" spans="1:11" x14ac:dyDescent="0.3">
      <c r="A6" s="59"/>
      <c r="B6" s="59"/>
      <c r="C6" s="75"/>
      <c r="D6" s="13" t="s">
        <v>30</v>
      </c>
      <c r="E6" s="14" t="s">
        <v>31</v>
      </c>
      <c r="F6" s="59"/>
      <c r="G6" s="62"/>
      <c r="H6" s="59"/>
      <c r="I6" s="59"/>
      <c r="J6" s="67"/>
      <c r="K6" s="68"/>
    </row>
    <row r="7" spans="1:11" ht="18.350000000000001" customHeight="1" x14ac:dyDescent="0.3">
      <c r="A7" s="11">
        <v>45719</v>
      </c>
      <c r="B7" s="12" t="s">
        <v>16</v>
      </c>
      <c r="C7" s="15">
        <f>IF(B7&lt;&gt;"",'加班費明細(總表)'!D9,"")</f>
        <v>0</v>
      </c>
      <c r="D7" s="10"/>
      <c r="E7" s="12"/>
      <c r="F7" s="15" t="str">
        <f>IF(
   B7="工作日",
   IF(D7 + E7/60 &lt;= C7, "-", IF(D7 + E7/60 &lt;= 8, IF(D7 + E7/60 - C7=0, "-", D7 + E7/60 - C7), IF(MAX(0, 8 - C7)=0, "-", MAX(0, 8 - C7)))),
   IF(B7="國定假日",
      IF(D7 + E7/60 &lt;= C7, IF(D7 + E7/60=0, "-", D7 + E7/60),
         IF(C7=0, "-", C7)),
      "-")
)</f>
        <v>-</v>
      </c>
      <c r="G7" s="15" t="str">
        <f>IF(
   B7="工作日",
   IF(D7 + E7/60 &lt;= 8, "-",
      IF(D7 + E7/60 &lt;= 10, IF(D7 + E7/60 - 8 = 0, "-", D7 + E7/60 - 8), 2)),
   IF(B7="國定假日",
      IF(D7 + E7/60 &lt;= 8, "-",
         IF(D7 + E7/60 &lt;= 10, IF(D7 + E7/60 - 8 = 0, "-", D7 + E7/60 - 8), 2)),
      "-")
)</f>
        <v>-</v>
      </c>
      <c r="H7" s="15" t="str">
        <f>IF(D7 + E7/60 &gt; 10, IF(D7 + E7/60 - 10 = 0, "-", D7 + E7/60 - 10), "-")</f>
        <v>-</v>
      </c>
      <c r="I7" s="15" t="str">
        <f>IF(
   B7="國定假日",
   IF(D7 + E7/60 &lt;= C7, "-",
      IF(D7 + E7/60 &lt;= 8, IF(D7 + E7/60 - C7 = 0, "-", D7 + E7/60 - C7),
         IF(8 - C7 = 0, "-", 8 - C7))),
   "-")</f>
        <v>-</v>
      </c>
      <c r="J7" s="76"/>
      <c r="K7" s="77"/>
    </row>
    <row r="8" spans="1:11" ht="18.350000000000001" customHeight="1" x14ac:dyDescent="0.3">
      <c r="A8" s="9"/>
      <c r="B8" s="10"/>
      <c r="C8" s="15" t="str">
        <f>IF(B8&lt;&gt;"",'加班費明細(總表)'!D9,"")</f>
        <v/>
      </c>
      <c r="D8" s="10"/>
      <c r="E8" s="10"/>
      <c r="F8" s="15" t="str">
        <f t="shared" ref="F8:F26" si="0">IF(
   B8="工作日",
   IF(D8 + E8/60 &lt;= C8, "-", IF(D8 + E8/60 &lt;= 8, IF(D8 + E8/60 - C8=0, "-", D8 + E8/60 - C8), IF(MAX(0, 8 - C8)=0, "-", MAX(0, 8 - C8)))),
   IF(B8="國定假日",
      IF(D8 + E8/60 &lt;= C8, IF(D8 + E8/60=0, "-", D8 + E8/60),
         IF(C8=0, "-", C8)),
      "-")
)</f>
        <v>-</v>
      </c>
      <c r="G8" s="15" t="str">
        <f t="shared" ref="G8:G26" si="1">IF(
   B8="工作日",
   IF(D8 + E8/60 &lt;= 8, "-",
      IF(D8 + E8/60 &lt;= 10, IF(D8 + E8/60 - 8 = 0, "-", D8 + E8/60 - 8), 2)),
   IF(B8="國定假日",
      IF(D8 + E8/60 &lt;= 8, "-",
         IF(D8 + E8/60 &lt;= 10, IF(D8 + E8/60 - 8 = 0, "-", D8 + E8/60 - 8), 2)),
      "-")
)</f>
        <v>-</v>
      </c>
      <c r="H8" s="15" t="str">
        <f t="shared" ref="H8:H26" si="2">IF(D8 + E8/60 &gt; 10, IF(D8 + E8/60 - 10 = 0, "-", D8 + E8/60 - 10), "-")</f>
        <v>-</v>
      </c>
      <c r="I8" s="15" t="str">
        <f t="shared" ref="I8:I26" si="3">IF(
   B8="國定假日",
   IF(D8 + E8/60 &lt;= C8, "-",
      IF(D8 + E8/60 &lt;= 8, IF(D8 + E8/60 - C8 = 0, "-", D8 + E8/60 - C8),
         IF(8 - C8 = 0, "-", 8 - C8))),
   "-")</f>
        <v>-</v>
      </c>
      <c r="J8" s="76"/>
      <c r="K8" s="77"/>
    </row>
    <row r="9" spans="1:11" ht="18.350000000000001" customHeight="1" x14ac:dyDescent="0.3">
      <c r="A9" s="10"/>
      <c r="B9" s="10"/>
      <c r="C9" s="15" t="str">
        <f>IF(B9&lt;&gt;"",'加班費明細(總表)'!D9,"")</f>
        <v/>
      </c>
      <c r="D9" s="10"/>
      <c r="E9" s="10"/>
      <c r="F9" s="15" t="str">
        <f t="shared" si="0"/>
        <v>-</v>
      </c>
      <c r="G9" s="15" t="str">
        <f t="shared" si="1"/>
        <v>-</v>
      </c>
      <c r="H9" s="15" t="str">
        <f t="shared" si="2"/>
        <v>-</v>
      </c>
      <c r="I9" s="15" t="str">
        <f t="shared" si="3"/>
        <v>-</v>
      </c>
      <c r="J9" s="76"/>
      <c r="K9" s="77"/>
    </row>
    <row r="10" spans="1:11" ht="18.350000000000001" customHeight="1" x14ac:dyDescent="0.3">
      <c r="A10" s="10"/>
      <c r="B10" s="10"/>
      <c r="C10" s="15" t="str">
        <f>IF(B10&lt;&gt;"",'加班費明細(總表)'!D9,"")</f>
        <v/>
      </c>
      <c r="D10" s="10"/>
      <c r="E10" s="10"/>
      <c r="F10" s="15" t="str">
        <f t="shared" si="0"/>
        <v>-</v>
      </c>
      <c r="G10" s="15" t="str">
        <f t="shared" si="1"/>
        <v>-</v>
      </c>
      <c r="H10" s="15" t="str">
        <f t="shared" si="2"/>
        <v>-</v>
      </c>
      <c r="I10" s="15" t="str">
        <f t="shared" si="3"/>
        <v>-</v>
      </c>
      <c r="J10" s="76"/>
      <c r="K10" s="77"/>
    </row>
    <row r="11" spans="1:11" ht="18.350000000000001" customHeight="1" x14ac:dyDescent="0.3">
      <c r="A11" s="10"/>
      <c r="B11" s="10"/>
      <c r="C11" s="15" t="str">
        <f>IF(B11&lt;&gt;"",'加班費明細(總表)'!D9,"")</f>
        <v/>
      </c>
      <c r="D11" s="10"/>
      <c r="E11" s="10"/>
      <c r="F11" s="15" t="str">
        <f t="shared" si="0"/>
        <v>-</v>
      </c>
      <c r="G11" s="15" t="str">
        <f t="shared" si="1"/>
        <v>-</v>
      </c>
      <c r="H11" s="15" t="str">
        <f t="shared" si="2"/>
        <v>-</v>
      </c>
      <c r="I11" s="15" t="str">
        <f t="shared" si="3"/>
        <v>-</v>
      </c>
      <c r="J11" s="76"/>
      <c r="K11" s="77"/>
    </row>
    <row r="12" spans="1:11" ht="18.350000000000001" customHeight="1" x14ac:dyDescent="0.3">
      <c r="A12" s="10"/>
      <c r="B12" s="10"/>
      <c r="C12" s="15" t="str">
        <f>IF(B12&lt;&gt;"",'加班費明細(總表)'!D9,"")</f>
        <v/>
      </c>
      <c r="D12" s="10"/>
      <c r="E12" s="10"/>
      <c r="F12" s="15" t="str">
        <f t="shared" si="0"/>
        <v>-</v>
      </c>
      <c r="G12" s="15" t="str">
        <f t="shared" si="1"/>
        <v>-</v>
      </c>
      <c r="H12" s="15" t="str">
        <f t="shared" si="2"/>
        <v>-</v>
      </c>
      <c r="I12" s="15" t="str">
        <f t="shared" si="3"/>
        <v>-</v>
      </c>
      <c r="J12" s="76"/>
      <c r="K12" s="77"/>
    </row>
    <row r="13" spans="1:11" ht="18.350000000000001" customHeight="1" x14ac:dyDescent="0.3">
      <c r="A13" s="10"/>
      <c r="B13" s="10"/>
      <c r="C13" s="15" t="str">
        <f>IF(B13&lt;&gt;"",'加班費明細(總表)'!D9,"")</f>
        <v/>
      </c>
      <c r="D13" s="10"/>
      <c r="E13" s="10"/>
      <c r="F13" s="15" t="str">
        <f t="shared" si="0"/>
        <v>-</v>
      </c>
      <c r="G13" s="15" t="str">
        <f t="shared" si="1"/>
        <v>-</v>
      </c>
      <c r="H13" s="15" t="str">
        <f t="shared" si="2"/>
        <v>-</v>
      </c>
      <c r="I13" s="15" t="str">
        <f t="shared" si="3"/>
        <v>-</v>
      </c>
      <c r="J13" s="76"/>
      <c r="K13" s="77"/>
    </row>
    <row r="14" spans="1:11" ht="18.350000000000001" customHeight="1" x14ac:dyDescent="0.3">
      <c r="A14" s="10"/>
      <c r="B14" s="10"/>
      <c r="C14" s="15" t="str">
        <f>IF(B14&lt;&gt;"",'加班費明細(總表)'!D9,"")</f>
        <v/>
      </c>
      <c r="D14" s="10"/>
      <c r="E14" s="10"/>
      <c r="F14" s="15" t="str">
        <f t="shared" si="0"/>
        <v>-</v>
      </c>
      <c r="G14" s="15" t="str">
        <f t="shared" si="1"/>
        <v>-</v>
      </c>
      <c r="H14" s="15" t="str">
        <f t="shared" si="2"/>
        <v>-</v>
      </c>
      <c r="I14" s="15" t="str">
        <f t="shared" si="3"/>
        <v>-</v>
      </c>
      <c r="J14" s="76"/>
      <c r="K14" s="77"/>
    </row>
    <row r="15" spans="1:11" ht="18.350000000000001" customHeight="1" x14ac:dyDescent="0.3">
      <c r="A15" s="10"/>
      <c r="B15" s="10"/>
      <c r="C15" s="15" t="str">
        <f>IF(B15&lt;&gt;"",'加班費明細(總表)'!D9,"")</f>
        <v/>
      </c>
      <c r="D15" s="10"/>
      <c r="E15" s="10"/>
      <c r="F15" s="15" t="str">
        <f t="shared" si="0"/>
        <v>-</v>
      </c>
      <c r="G15" s="15" t="str">
        <f t="shared" si="1"/>
        <v>-</v>
      </c>
      <c r="H15" s="15" t="str">
        <f t="shared" si="2"/>
        <v>-</v>
      </c>
      <c r="I15" s="15" t="str">
        <f t="shared" si="3"/>
        <v>-</v>
      </c>
      <c r="J15" s="76"/>
      <c r="K15" s="77"/>
    </row>
    <row r="16" spans="1:11" ht="18.350000000000001" customHeight="1" x14ac:dyDescent="0.3">
      <c r="A16" s="10"/>
      <c r="B16" s="10"/>
      <c r="C16" s="15" t="str">
        <f>IF(B16&lt;&gt;"",'加班費明細(總表)'!D9,"")</f>
        <v/>
      </c>
      <c r="D16" s="10"/>
      <c r="E16" s="10"/>
      <c r="F16" s="15" t="str">
        <f t="shared" si="0"/>
        <v>-</v>
      </c>
      <c r="G16" s="15" t="str">
        <f t="shared" si="1"/>
        <v>-</v>
      </c>
      <c r="H16" s="15" t="str">
        <f t="shared" si="2"/>
        <v>-</v>
      </c>
      <c r="I16" s="15" t="str">
        <f t="shared" si="3"/>
        <v>-</v>
      </c>
      <c r="J16" s="76"/>
      <c r="K16" s="77"/>
    </row>
    <row r="17" spans="1:11" ht="18.350000000000001" customHeight="1" x14ac:dyDescent="0.3">
      <c r="A17" s="10"/>
      <c r="B17" s="10"/>
      <c r="C17" s="15" t="str">
        <f>IF(B17&lt;&gt;"",'加班費明細(總表)'!D9,"")</f>
        <v/>
      </c>
      <c r="D17" s="10"/>
      <c r="E17" s="10"/>
      <c r="F17" s="15" t="str">
        <f t="shared" si="0"/>
        <v>-</v>
      </c>
      <c r="G17" s="15" t="str">
        <f t="shared" si="1"/>
        <v>-</v>
      </c>
      <c r="H17" s="15" t="str">
        <f t="shared" si="2"/>
        <v>-</v>
      </c>
      <c r="I17" s="15" t="str">
        <f t="shared" si="3"/>
        <v>-</v>
      </c>
      <c r="J17" s="76"/>
      <c r="K17" s="77"/>
    </row>
    <row r="18" spans="1:11" ht="18.350000000000001" customHeight="1" x14ac:dyDescent="0.3">
      <c r="A18" s="10"/>
      <c r="B18" s="10"/>
      <c r="C18" s="15" t="str">
        <f>IF(B18&lt;&gt;"",'加班費明細(總表)'!D9,"")</f>
        <v/>
      </c>
      <c r="D18" s="10"/>
      <c r="E18" s="10"/>
      <c r="F18" s="15" t="str">
        <f t="shared" si="0"/>
        <v>-</v>
      </c>
      <c r="G18" s="15" t="str">
        <f t="shared" si="1"/>
        <v>-</v>
      </c>
      <c r="H18" s="15" t="str">
        <f t="shared" si="2"/>
        <v>-</v>
      </c>
      <c r="I18" s="15" t="str">
        <f t="shared" si="3"/>
        <v>-</v>
      </c>
      <c r="J18" s="76"/>
      <c r="K18" s="77"/>
    </row>
    <row r="19" spans="1:11" ht="18.350000000000001" customHeight="1" x14ac:dyDescent="0.3">
      <c r="A19" s="10"/>
      <c r="B19" s="10"/>
      <c r="C19" s="15" t="str">
        <f>IF(B19&lt;&gt;"",'加班費明細(總表)'!D9,"")</f>
        <v/>
      </c>
      <c r="D19" s="10"/>
      <c r="E19" s="10"/>
      <c r="F19" s="15" t="str">
        <f t="shared" si="0"/>
        <v>-</v>
      </c>
      <c r="G19" s="15" t="str">
        <f t="shared" si="1"/>
        <v>-</v>
      </c>
      <c r="H19" s="15" t="str">
        <f t="shared" si="2"/>
        <v>-</v>
      </c>
      <c r="I19" s="15" t="str">
        <f t="shared" si="3"/>
        <v>-</v>
      </c>
      <c r="J19" s="76"/>
      <c r="K19" s="77"/>
    </row>
    <row r="20" spans="1:11" ht="18.350000000000001" customHeight="1" x14ac:dyDescent="0.3">
      <c r="A20" s="10"/>
      <c r="B20" s="10"/>
      <c r="C20" s="15" t="str">
        <f>IF(B20&lt;&gt;"",'加班費明細(總表)'!D9,"")</f>
        <v/>
      </c>
      <c r="D20" s="10"/>
      <c r="E20" s="10"/>
      <c r="F20" s="15" t="str">
        <f t="shared" si="0"/>
        <v>-</v>
      </c>
      <c r="G20" s="15" t="str">
        <f t="shared" si="1"/>
        <v>-</v>
      </c>
      <c r="H20" s="15" t="str">
        <f t="shared" si="2"/>
        <v>-</v>
      </c>
      <c r="I20" s="15" t="str">
        <f t="shared" si="3"/>
        <v>-</v>
      </c>
      <c r="J20" s="76"/>
      <c r="K20" s="77"/>
    </row>
    <row r="21" spans="1:11" ht="18.350000000000001" customHeight="1" x14ac:dyDescent="0.3">
      <c r="A21" s="10"/>
      <c r="B21" s="10"/>
      <c r="C21" s="15" t="str">
        <f>IF(B21&lt;&gt;"",'加班費明細(總表)'!D9,"")</f>
        <v/>
      </c>
      <c r="D21" s="10"/>
      <c r="E21" s="10"/>
      <c r="F21" s="15" t="str">
        <f t="shared" si="0"/>
        <v>-</v>
      </c>
      <c r="G21" s="15" t="str">
        <f t="shared" si="1"/>
        <v>-</v>
      </c>
      <c r="H21" s="15" t="str">
        <f t="shared" si="2"/>
        <v>-</v>
      </c>
      <c r="I21" s="15" t="str">
        <f t="shared" si="3"/>
        <v>-</v>
      </c>
      <c r="J21" s="76"/>
      <c r="K21" s="77"/>
    </row>
    <row r="22" spans="1:11" ht="18.350000000000001" customHeight="1" x14ac:dyDescent="0.3">
      <c r="A22" s="10"/>
      <c r="B22" s="10"/>
      <c r="C22" s="15" t="str">
        <f>IF(B22&lt;&gt;"",'加班費明細(總表)'!D9,"")</f>
        <v/>
      </c>
      <c r="D22" s="10"/>
      <c r="E22" s="10"/>
      <c r="F22" s="15" t="str">
        <f t="shared" si="0"/>
        <v>-</v>
      </c>
      <c r="G22" s="15" t="str">
        <f t="shared" si="1"/>
        <v>-</v>
      </c>
      <c r="H22" s="15" t="str">
        <f t="shared" si="2"/>
        <v>-</v>
      </c>
      <c r="I22" s="15" t="str">
        <f t="shared" si="3"/>
        <v>-</v>
      </c>
      <c r="J22" s="76"/>
      <c r="K22" s="77"/>
    </row>
    <row r="23" spans="1:11" ht="18.350000000000001" customHeight="1" x14ac:dyDescent="0.3">
      <c r="A23" s="10"/>
      <c r="B23" s="10"/>
      <c r="C23" s="15" t="str">
        <f>IF(B23&lt;&gt;"",'加班費明細(總表)'!D9,"")</f>
        <v/>
      </c>
      <c r="D23" s="10"/>
      <c r="E23" s="10"/>
      <c r="F23" s="15" t="str">
        <f t="shared" si="0"/>
        <v>-</v>
      </c>
      <c r="G23" s="15" t="str">
        <f t="shared" si="1"/>
        <v>-</v>
      </c>
      <c r="H23" s="15" t="str">
        <f t="shared" si="2"/>
        <v>-</v>
      </c>
      <c r="I23" s="15" t="str">
        <f t="shared" si="3"/>
        <v>-</v>
      </c>
      <c r="J23" s="76"/>
      <c r="K23" s="77"/>
    </row>
    <row r="24" spans="1:11" ht="18.350000000000001" customHeight="1" x14ac:dyDescent="0.3">
      <c r="A24" s="10"/>
      <c r="B24" s="10"/>
      <c r="C24" s="15" t="str">
        <f>IF(B24&lt;&gt;"",'加班費明細(總表)'!D9,"")</f>
        <v/>
      </c>
      <c r="D24" s="10"/>
      <c r="E24" s="10"/>
      <c r="F24" s="15" t="str">
        <f t="shared" si="0"/>
        <v>-</v>
      </c>
      <c r="G24" s="15" t="str">
        <f t="shared" si="1"/>
        <v>-</v>
      </c>
      <c r="H24" s="15" t="str">
        <f t="shared" si="2"/>
        <v>-</v>
      </c>
      <c r="I24" s="15" t="str">
        <f t="shared" si="3"/>
        <v>-</v>
      </c>
      <c r="J24" s="76"/>
      <c r="K24" s="77"/>
    </row>
    <row r="25" spans="1:11" ht="18.350000000000001" customHeight="1" x14ac:dyDescent="0.3">
      <c r="A25" s="10"/>
      <c r="B25" s="10"/>
      <c r="C25" s="15" t="str">
        <f>IF(B25&lt;&gt;"",'加班費明細(總表)'!D9,"")</f>
        <v/>
      </c>
      <c r="D25" s="10"/>
      <c r="E25" s="10"/>
      <c r="F25" s="15" t="str">
        <f t="shared" si="0"/>
        <v>-</v>
      </c>
      <c r="G25" s="15" t="str">
        <f t="shared" si="1"/>
        <v>-</v>
      </c>
      <c r="H25" s="15" t="str">
        <f t="shared" si="2"/>
        <v>-</v>
      </c>
      <c r="I25" s="15" t="str">
        <f t="shared" si="3"/>
        <v>-</v>
      </c>
      <c r="J25" s="76"/>
      <c r="K25" s="77"/>
    </row>
    <row r="26" spans="1:11" ht="18.350000000000001" customHeight="1" x14ac:dyDescent="0.3">
      <c r="A26" s="10"/>
      <c r="B26" s="10"/>
      <c r="C26" s="15" t="str">
        <f>IF(B26&lt;&gt;"",'加班費明細(總表)'!D9,"")</f>
        <v/>
      </c>
      <c r="D26" s="10"/>
      <c r="E26" s="10"/>
      <c r="F26" s="15" t="str">
        <f t="shared" si="0"/>
        <v>-</v>
      </c>
      <c r="G26" s="15" t="str">
        <f t="shared" si="1"/>
        <v>-</v>
      </c>
      <c r="H26" s="15" t="str">
        <f t="shared" si="2"/>
        <v>-</v>
      </c>
      <c r="I26" s="15" t="str">
        <f t="shared" si="3"/>
        <v>-</v>
      </c>
      <c r="J26" s="76"/>
      <c r="K26" s="77"/>
    </row>
    <row r="27" spans="1:11" ht="22.25" x14ac:dyDescent="0.3">
      <c r="A27" s="55" t="s">
        <v>17</v>
      </c>
      <c r="B27" s="56"/>
      <c r="C27" s="57"/>
      <c r="D27" s="16">
        <f>SUM(D7:D26)</f>
        <v>0</v>
      </c>
      <c r="E27" s="16">
        <f>SUM(E7:E26)</f>
        <v>0</v>
      </c>
      <c r="F27" s="16">
        <f t="shared" ref="F27:I27" si="4">SUM(F7:F26)</f>
        <v>0</v>
      </c>
      <c r="G27" s="16">
        <f t="shared" si="4"/>
        <v>0</v>
      </c>
      <c r="H27" s="16">
        <f t="shared" si="4"/>
        <v>0</v>
      </c>
      <c r="I27" s="16">
        <f t="shared" si="4"/>
        <v>0</v>
      </c>
      <c r="J27" s="78"/>
      <c r="K27" s="79"/>
    </row>
  </sheetData>
  <sheetProtection algorithmName="SHA-512" hashValue="2DkHpm2xSHnAQikjUYuRZ6EnK0fU4ZFRv0ns54zUKgWgjc1Gttv25IJe9ZoWB4Te7uVG0cspFfe7ccPLCz4HWA==" saltValue="PbIfBT90lkKQaGEqqQHWLg==" spinCount="100000" sheet="1" objects="1" scenarios="1"/>
  <mergeCells count="32">
    <mergeCell ref="J8:K8"/>
    <mergeCell ref="A4:A6"/>
    <mergeCell ref="B4:B6"/>
    <mergeCell ref="C4:C6"/>
    <mergeCell ref="D4:E4"/>
    <mergeCell ref="F4:F6"/>
    <mergeCell ref="G4:G6"/>
    <mergeCell ref="H4:H6"/>
    <mergeCell ref="I4:I6"/>
    <mergeCell ref="J4:K6"/>
    <mergeCell ref="D5:E5"/>
    <mergeCell ref="J7:K7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A27:C27"/>
    <mergeCell ref="J27:K27"/>
    <mergeCell ref="J21:K21"/>
    <mergeCell ref="J22:K22"/>
    <mergeCell ref="J23:K23"/>
    <mergeCell ref="J24:K24"/>
    <mergeCell ref="J25:K25"/>
    <mergeCell ref="J26:K26"/>
  </mergeCells>
  <phoneticPr fontId="2" type="noConversion"/>
  <dataValidations count="3">
    <dataValidation type="list" allowBlank="1" showInputMessage="1" showErrorMessage="1" sqref="B7:B26" xr:uid="{68873711-CD4F-4F06-886C-B399B3A303E9}">
      <formula1>",工作日,國定假日"</formula1>
    </dataValidation>
    <dataValidation type="custom" showInputMessage="1" showErrorMessage="1" errorTitle="分鐘數輸入錯誤" error="請先選日期性質，再輸入分鐘數。_x000a_分鐘數必須為介於 0 ~ 59 的正整數。_x000a_工作總時數必須大於約定時數，且不得超過12小時。" sqref="E7:E26" xr:uid="{6F6EDD83-C264-4FCB-B014-11902205C1EF}">
      <formula1>AND(B7&lt;&gt;"", (D7+E7/60)&gt;=C7, (D7+E7/60)&lt;=12, E7&gt;=0, E7&lt;=59, INT(E7)=E7)</formula1>
    </dataValidation>
    <dataValidation type="custom" showInputMessage="1" showErrorMessage="1" errorTitle="✖時數輸入錯誤" error="請先選擇日期性質，再輸入工作時數。_x000a_工作時數不得小於約定時數，且不可超過12小時。" sqref="D7:D26" xr:uid="{99E3F3C7-A4E8-4989-9B7F-C1D0CE1A906D}">
      <formula1>AND(B7&lt;&gt;"", (D7+E7/60)&gt;=C7, (D7+E7/60)&lt;=12)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加班費明細(總表)</vt:lpstr>
      <vt:lpstr>編號1助理</vt:lpstr>
      <vt:lpstr>編號2助理</vt:lpstr>
      <vt:lpstr>編號3助理</vt:lpstr>
      <vt:lpstr>編號4助理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Chihpeng</cp:lastModifiedBy>
  <cp:lastPrinted>2024-12-02T10:34:50Z</cp:lastPrinted>
  <dcterms:created xsi:type="dcterms:W3CDTF">2016-03-31T03:24:52Z</dcterms:created>
  <dcterms:modified xsi:type="dcterms:W3CDTF">2025-04-15T05:26:50Z</dcterms:modified>
</cp:coreProperties>
</file>